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nl\Desktop\"/>
    </mc:Choice>
  </mc:AlternateContent>
  <xr:revisionPtr revIDLastSave="0" documentId="13_ncr:1_{F72AF07F-1047-4835-BF65-6985D70D8C19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Budget2025" sheetId="1" r:id="rId1"/>
    <sheet name="Best.-Adm." sheetId="2" r:id="rId2"/>
    <sheet name="SU" sheetId="4" r:id="rId3"/>
    <sheet name="AU" sheetId="5" r:id="rId4"/>
    <sheet name="Dommere" sheetId="3" r:id="rId5"/>
    <sheet name="Tekniske Udvalg" sheetId="6" r:id="rId6"/>
    <sheet name="Trappemodel 2025" sheetId="9" r:id="rId7"/>
    <sheet name="Strategi_2022" sheetId="7" r:id="rId8"/>
  </sheets>
  <definedNames>
    <definedName name="_xlnm._FilterDatabase" localSheetId="6" hidden="1">'Trappemodel 2025'!$A$2:$J$20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9" l="1"/>
  <c r="C11" i="2"/>
  <c r="M16" i="1"/>
  <c r="M15" i="1"/>
  <c r="M14" i="1"/>
  <c r="M13" i="1"/>
  <c r="M8" i="1"/>
  <c r="M7" i="1"/>
  <c r="M6" i="1"/>
  <c r="M5" i="1"/>
  <c r="O15" i="9"/>
  <c r="O14" i="9"/>
  <c r="O13" i="9"/>
  <c r="O12" i="9"/>
  <c r="D16" i="6"/>
  <c r="B42" i="9"/>
  <c r="E7" i="3"/>
  <c r="C18" i="2"/>
  <c r="D9" i="5"/>
  <c r="F20" i="1" s="1"/>
  <c r="F22" i="4"/>
  <c r="F46" i="4"/>
  <c r="D22" i="6"/>
  <c r="D4" i="6"/>
  <c r="D24" i="6" s="1"/>
  <c r="F22" i="1" s="1"/>
  <c r="F38" i="4"/>
  <c r="F30" i="4"/>
  <c r="F12" i="4"/>
  <c r="F4" i="4"/>
  <c r="C41" i="2"/>
  <c r="F14" i="1" s="1"/>
  <c r="C37" i="2"/>
  <c r="F15" i="1" s="1"/>
  <c r="C32" i="2"/>
  <c r="F13" i="1" s="1"/>
  <c r="C26" i="2"/>
  <c r="C22" i="2"/>
  <c r="F16" i="1"/>
  <c r="F12" i="1"/>
  <c r="F47" i="4" l="1"/>
  <c r="F19" i="1" s="1"/>
  <c r="H9" i="9"/>
  <c r="O7" i="9" l="1"/>
  <c r="O6" i="9"/>
  <c r="O5" i="9"/>
  <c r="O4" i="9"/>
  <c r="E20" i="9"/>
  <c r="E5" i="1" s="1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25" i="9"/>
  <c r="H26" i="9"/>
  <c r="J26" i="9" s="1"/>
  <c r="H27" i="9"/>
  <c r="J27" i="9" s="1"/>
  <c r="H28" i="9"/>
  <c r="J28" i="9" s="1"/>
  <c r="H29" i="9"/>
  <c r="J29" i="9" s="1"/>
  <c r="H30" i="9"/>
  <c r="J30" i="9" s="1"/>
  <c r="H31" i="9"/>
  <c r="J31" i="9" s="1"/>
  <c r="H32" i="9"/>
  <c r="J32" i="9" s="1"/>
  <c r="H33" i="9"/>
  <c r="J33" i="9" s="1"/>
  <c r="H34" i="9"/>
  <c r="J34" i="9" s="1"/>
  <c r="H35" i="9"/>
  <c r="J35" i="9" s="1"/>
  <c r="H36" i="9"/>
  <c r="J36" i="9" s="1"/>
  <c r="H37" i="9"/>
  <c r="J37" i="9" s="1"/>
  <c r="H38" i="9"/>
  <c r="J38" i="9" s="1"/>
  <c r="H39" i="9"/>
  <c r="J39" i="9" s="1"/>
  <c r="H40" i="9"/>
  <c r="J40" i="9" s="1"/>
  <c r="H41" i="9"/>
  <c r="J41" i="9" s="1"/>
  <c r="H25" i="9"/>
  <c r="O29" i="9"/>
  <c r="O28" i="9"/>
  <c r="O27" i="9"/>
  <c r="O26" i="9"/>
  <c r="J25" i="9" l="1"/>
  <c r="I9" i="9"/>
  <c r="H10" i="9"/>
  <c r="I10" i="9"/>
  <c r="H16" i="9"/>
  <c r="I16" i="9"/>
  <c r="H15" i="9"/>
  <c r="I15" i="9"/>
  <c r="H13" i="9"/>
  <c r="I13" i="9"/>
  <c r="H6" i="9"/>
  <c r="I6" i="9"/>
  <c r="H4" i="9"/>
  <c r="I4" i="9"/>
  <c r="H19" i="9"/>
  <c r="I19" i="9"/>
  <c r="H8" i="9"/>
  <c r="I8" i="9"/>
  <c r="H12" i="9"/>
  <c r="I12" i="9"/>
  <c r="H7" i="9"/>
  <c r="I7" i="9"/>
  <c r="H3" i="9"/>
  <c r="H5" i="9"/>
  <c r="I5" i="9"/>
  <c r="H17" i="9"/>
  <c r="I17" i="9"/>
  <c r="H11" i="9"/>
  <c r="I11" i="9"/>
  <c r="H14" i="9"/>
  <c r="I14" i="9"/>
  <c r="H18" i="9"/>
  <c r="I18" i="9"/>
  <c r="I20" i="9" l="1"/>
  <c r="J11" i="9"/>
  <c r="H20" i="9"/>
  <c r="F5" i="1" s="1"/>
  <c r="J42" i="9"/>
  <c r="J12" i="9"/>
  <c r="J13" i="9"/>
  <c r="J9" i="9"/>
  <c r="J15" i="9"/>
  <c r="J10" i="9"/>
  <c r="J7" i="9"/>
  <c r="J16" i="9"/>
  <c r="J19" i="9"/>
  <c r="J3" i="9"/>
  <c r="J18" i="9"/>
  <c r="J5" i="9"/>
  <c r="J6" i="9"/>
  <c r="J8" i="9"/>
  <c r="J14" i="9"/>
  <c r="J17" i="9"/>
  <c r="J4" i="9"/>
  <c r="J20" i="9" l="1"/>
  <c r="E9" i="3" l="1"/>
  <c r="F6" i="1"/>
  <c r="F4" i="1"/>
  <c r="F21" i="1" l="1"/>
  <c r="F23" i="1" s="1"/>
  <c r="F10" i="1"/>
  <c r="F24" i="1" l="1"/>
  <c r="F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tc={6D77BBFA-6298-457F-BA31-227C51156AA0}</author>
  </authors>
  <commentList>
    <comment ref="E5" authorId="0" shapeId="0" xr:uid="{6D77BBFA-6298-457F-BA31-227C51156AA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Uddannes der 1423 fordelt som i 2024, så vil der principielt blive næste 65 tkr. ude i klubberne. I stedet for at komme ind i fælleskassen.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tc={9602B4C9-7F70-4DD6-AA51-78FE85284890}</author>
  </authors>
  <commentList>
    <comment ref="C16" authorId="0" shapeId="0" xr:uid="{9602B4C9-7F70-4DD6-AA51-78FE8528489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Mere fokus på internationalt arbejde / grøn omstilling, digitalisering på tværs af landegrænser</t>
      </text>
    </comment>
  </commentList>
</comments>
</file>

<file path=xl/sharedStrings.xml><?xml version="1.0" encoding="utf-8"?>
<sst xmlns="http://schemas.openxmlformats.org/spreadsheetml/2006/main" count="286" uniqueCount="219">
  <si>
    <t>DFU BUDGET 2025</t>
  </si>
  <si>
    <t>Priser ved trappemodel</t>
  </si>
  <si>
    <t>Indtægter</t>
  </si>
  <si>
    <t>Trappemodel</t>
  </si>
  <si>
    <t>justeret</t>
  </si>
  <si>
    <t>Stk</t>
  </si>
  <si>
    <t xml:space="preserve">Pris </t>
  </si>
  <si>
    <t>Besparelse</t>
  </si>
  <si>
    <t>Kontingenter</t>
  </si>
  <si>
    <t>Tandemerkl.</t>
  </si>
  <si>
    <t>+3 kr. -200 antal</t>
  </si>
  <si>
    <t>1-49</t>
  </si>
  <si>
    <t>Elevpakker (se trappemodel 2025)</t>
  </si>
  <si>
    <t>DIF støtte</t>
  </si>
  <si>
    <t>+21.000 kr.</t>
  </si>
  <si>
    <t>50-99</t>
  </si>
  <si>
    <t>Tandemerklæring</t>
  </si>
  <si>
    <t>Diversitetspulje</t>
  </si>
  <si>
    <t>????</t>
  </si>
  <si>
    <t>100-149</t>
  </si>
  <si>
    <t>DIF's Strategistøtte og grundtilskud</t>
  </si>
  <si>
    <t xml:space="preserve">Varesalg </t>
  </si>
  <si>
    <t>justerer -25.000</t>
  </si>
  <si>
    <t>150-199</t>
  </si>
  <si>
    <t>Varesalg i øvrigt</t>
  </si>
  <si>
    <t>Indtægter i alt</t>
  </si>
  <si>
    <t>Udgifter</t>
  </si>
  <si>
    <t>DFU Administration (udgifter der bruges for at drive DFU)</t>
  </si>
  <si>
    <t>Forsikringer</t>
  </si>
  <si>
    <t>KDA medlemskab</t>
  </si>
  <si>
    <t>Kompetenceudvikling i DFU</t>
  </si>
  <si>
    <t>DFU Bestyrelse</t>
  </si>
  <si>
    <t>Rep.møde</t>
  </si>
  <si>
    <t>Klubudviklingsseminar - Formands &amp; Budgetmøde</t>
  </si>
  <si>
    <t>DFU Sportsudvalg</t>
  </si>
  <si>
    <t>DFU Aktivitetsudvalg</t>
  </si>
  <si>
    <t>DFU Dommere</t>
  </si>
  <si>
    <t>DFU IU &amp; MU</t>
  </si>
  <si>
    <t>Udgifter i alt</t>
  </si>
  <si>
    <t>Indtægter - udgifter</t>
  </si>
  <si>
    <t>Renteindtægt</t>
  </si>
  <si>
    <t>Klimafond (Renteindtægt (10.000 kr.) + (10 kr. pr. tandem)</t>
  </si>
  <si>
    <t>Årets resultat (budgetteret)</t>
  </si>
  <si>
    <t>Bestyrelse og Administration</t>
  </si>
  <si>
    <t>Udgifter DFU Administration</t>
  </si>
  <si>
    <t>Generelt, kopi/tryk, dfu.dk/mailchimp, vinger</t>
  </si>
  <si>
    <t>Udgifter til IKC (regnskab+løn)</t>
  </si>
  <si>
    <t>Personale omkostninger (inkl. komm.konsulent)</t>
  </si>
  <si>
    <t>Husleje i idrættens hus</t>
  </si>
  <si>
    <t>Medlemsdatabase licens, support og udvikling</t>
  </si>
  <si>
    <t>NETS (mitID)</t>
  </si>
  <si>
    <t>Markedsføringsinitiativer (Google &amp; FB)</t>
  </si>
  <si>
    <t>Ny hjemmeside</t>
  </si>
  <si>
    <t>Administration i alt</t>
  </si>
  <si>
    <t>Udgifter DFU Bestyrelse</t>
  </si>
  <si>
    <t xml:space="preserve">Møder &amp; Administration </t>
  </si>
  <si>
    <t>Best.seminar (Fokus på best.udv. &amp; Ny strategi )</t>
  </si>
  <si>
    <t>Bestyrelsesudvikling/kompetenceafdækning/funktionsbeskrivelser i best./vision&amp;mission</t>
  </si>
  <si>
    <t>Internationalt arbejde (ISC møde Italien)</t>
  </si>
  <si>
    <t>Frikøb</t>
  </si>
  <si>
    <t>Bestyrelse i alt</t>
  </si>
  <si>
    <t>Repræsentantskabsmøde</t>
  </si>
  <si>
    <t>Øvrige seminar</t>
  </si>
  <si>
    <t>Udviklingsseminar / Formands &amp; Budgetmøde</t>
  </si>
  <si>
    <t>Øvrige seminarer i alt</t>
  </si>
  <si>
    <t>Udgifter DFU Forsikringer</t>
  </si>
  <si>
    <t>Ansvarsforsikring</t>
  </si>
  <si>
    <t>Erhvervsforsikring, dommerudstyr</t>
  </si>
  <si>
    <t>DIF fællesforsikring</t>
  </si>
  <si>
    <t>Forsikringer i alt</t>
  </si>
  <si>
    <t>Udgifter Uddannelse</t>
  </si>
  <si>
    <t>Kompetenceudvikling af medarbejdere</t>
  </si>
  <si>
    <t>Kompetenceudvikling af bestyrelse</t>
  </si>
  <si>
    <t>Uddannelse i alt</t>
  </si>
  <si>
    <t>Udgifter KDA</t>
  </si>
  <si>
    <t>KDA kontingent</t>
  </si>
  <si>
    <t>KDA udgifter i alt</t>
  </si>
  <si>
    <t>SPORTSUDVALG</t>
  </si>
  <si>
    <t>Møder og Administration</t>
  </si>
  <si>
    <t>Talent- og elitebeklædning</t>
  </si>
  <si>
    <t>I alt</t>
  </si>
  <si>
    <t>FAI-1 konkurrencedeltagelse (VM deltagelse prioriteres)</t>
  </si>
  <si>
    <t>Freefly/Freestyle- VM (By, Land - Dato)</t>
  </si>
  <si>
    <t>Formationsspring - VM (By, Land - Dato)</t>
  </si>
  <si>
    <t>Wingsuit perf. - VM (By, Land - Dato)</t>
  </si>
  <si>
    <t>Canopy piloting - VM (By, Land - Dato)</t>
  </si>
  <si>
    <t>Præcision - (By, Land - Dato)</t>
  </si>
  <si>
    <t>FAI i alt</t>
  </si>
  <si>
    <t>Danske konkurrencer</t>
  </si>
  <si>
    <t>DM i Tunnel - uge xx - Malmø</t>
  </si>
  <si>
    <t>Dommer udg. national konkurrence (transport/kost/logi)</t>
  </si>
  <si>
    <t>DFU konkurrencer i alt</t>
  </si>
  <si>
    <t>SU elitetrup træningsbudget</t>
  </si>
  <si>
    <t>Freestyle (2 personer)</t>
  </si>
  <si>
    <t>20000 kr. pr. fritfaldsatlet</t>
  </si>
  <si>
    <t>Formationsspring (4-way) (1 hold)</t>
  </si>
  <si>
    <t>15000 kr. pr. skærmflyvningsatlet</t>
  </si>
  <si>
    <t>Wingsuit performance (3 personer)</t>
  </si>
  <si>
    <t>Canopy piloting (3 person)</t>
  </si>
  <si>
    <t xml:space="preserve">Præcision (5 personer) </t>
  </si>
  <si>
    <t>Træning i alt</t>
  </si>
  <si>
    <t>Trænerbudget</t>
  </si>
  <si>
    <t>Freefly/Freestyle</t>
  </si>
  <si>
    <t xml:space="preserve">Formationsspring </t>
  </si>
  <si>
    <t xml:space="preserve">Wingsuit performance </t>
  </si>
  <si>
    <t>Canopy Piloting</t>
  </si>
  <si>
    <t xml:space="preserve">Præcision </t>
  </si>
  <si>
    <t>Træningsmidler i alt</t>
  </si>
  <si>
    <t>Kraftcenter</t>
  </si>
  <si>
    <t>Kraftcenter Øst</t>
  </si>
  <si>
    <t>Træningsweekender i uge 26</t>
  </si>
  <si>
    <t xml:space="preserve">Kraftcenter Vest </t>
  </si>
  <si>
    <t xml:space="preserve">Træningsweekender </t>
  </si>
  <si>
    <t>Kraftcenter i alt</t>
  </si>
  <si>
    <t>SU i alt</t>
  </si>
  <si>
    <t>KLUBSTØTTE OG STØTTEPULJER</t>
  </si>
  <si>
    <t>Møder og Administration / AU breddepulje</t>
  </si>
  <si>
    <t>Grundstøtte pr c-certifikat (2.000 kr pr c-certifikat)</t>
  </si>
  <si>
    <t>Aktivitetspulje</t>
  </si>
  <si>
    <t>Fællesskabspulje</t>
  </si>
  <si>
    <t>Fjernet støjmåling (50000)</t>
  </si>
  <si>
    <t>Samlet AU midler</t>
  </si>
  <si>
    <t>Aktivitetsudvalget i alt</t>
  </si>
  <si>
    <t>DOMMER OG DOMMERUDSTYR</t>
  </si>
  <si>
    <t>Dommer Adm.</t>
  </si>
  <si>
    <t>Dommere generelt</t>
  </si>
  <si>
    <t>InTime fornyelse</t>
  </si>
  <si>
    <t>Nordisk dommerseminar</t>
  </si>
  <si>
    <t>Dommeruddannelse (generelt)</t>
  </si>
  <si>
    <t>Dommere generelt i alt</t>
  </si>
  <si>
    <t>Disciplin udvalgene i alt</t>
  </si>
  <si>
    <t>TEKNISKE UDVALG</t>
  </si>
  <si>
    <t>Instruktør- og Sikkerhedsudvalget</t>
  </si>
  <si>
    <t>Møder og administration</t>
  </si>
  <si>
    <t>Instruktør- og Sikkerhedsudvalg i alt</t>
  </si>
  <si>
    <t>Instruktørudvalget</t>
  </si>
  <si>
    <t xml:space="preserve">Møder og administration </t>
  </si>
  <si>
    <t xml:space="preserve">Instruktørelevkursus/forkusus </t>
  </si>
  <si>
    <t>Instruktøreksamen</t>
  </si>
  <si>
    <t>AFF instruktøruddannelse</t>
  </si>
  <si>
    <t>Tandemmasterkursus</t>
  </si>
  <si>
    <t>Tandemeksaminer efteruddannelse</t>
  </si>
  <si>
    <t>Faldskærmsrelateret 1. hjælp til Ins og TM</t>
  </si>
  <si>
    <t>PIA deltagelse (Mødedeltagelse)</t>
  </si>
  <si>
    <t>IU ÅRSMØDE</t>
  </si>
  <si>
    <t>Instruktørudvalg i alt</t>
  </si>
  <si>
    <t>Materieludvalget</t>
  </si>
  <si>
    <t>Riggermøde</t>
  </si>
  <si>
    <t>Materieludvalget i alt</t>
  </si>
  <si>
    <t>IU &amp; MU i alt</t>
  </si>
  <si>
    <t>Antal købte elevblanketter i 2023</t>
  </si>
  <si>
    <t>Klub</t>
  </si>
  <si>
    <t>År</t>
  </si>
  <si>
    <t>Trappepris</t>
  </si>
  <si>
    <t>Aversi Faldskærms Club</t>
  </si>
  <si>
    <t>Odense Faldskærmscenter</t>
  </si>
  <si>
    <t>Faldskærmsklubben DFC</t>
  </si>
  <si>
    <t>Faldskærmsklubben DK</t>
  </si>
  <si>
    <t>Faldskærmsklubben Bornholm</t>
  </si>
  <si>
    <t>Kolding Faldskærmsklub</t>
  </si>
  <si>
    <t>Holstebro-Lindtorp Faldskærmsklub</t>
  </si>
  <si>
    <t>Jægerkorpsets Idrætsforening</t>
  </si>
  <si>
    <t>Skydive Viborg</t>
  </si>
  <si>
    <t>Nordsjællands Faldskærmsklub</t>
  </si>
  <si>
    <t>Nordjysk Faldskærms Klub</t>
  </si>
  <si>
    <t>Varde Faldskærmsklub</t>
  </si>
  <si>
    <t>Faldskærmsklubben West Jump</t>
  </si>
  <si>
    <t>Østjyllands Faldskærmsklub</t>
  </si>
  <si>
    <t>Århus Faldskærms Club</t>
  </si>
  <si>
    <t>Faldskærmsklubben Nordenfjords</t>
  </si>
  <si>
    <t>Herning Faldskærmsklub</t>
  </si>
  <si>
    <t>Tab på indtægtssiden</t>
  </si>
  <si>
    <t>Antal købte tandemerklæringer i 2021</t>
  </si>
  <si>
    <t>2021 pris</t>
  </si>
  <si>
    <t>+ på indtægtssiden</t>
  </si>
  <si>
    <t xml:space="preserve">Spor </t>
  </si>
  <si>
    <t>Økonomi pr år</t>
  </si>
  <si>
    <t>Hvad DFU ansøgte om</t>
  </si>
  <si>
    <t xml:space="preserve">Spor 1: Modernisering af forbund </t>
  </si>
  <si>
    <t>Spor 2: Optimering af instruktøruddannelsen og elevuddannelsesmateriale</t>
  </si>
  <si>
    <t>Spor 3: Bredde- og klubudvikling</t>
  </si>
  <si>
    <t>Spor 4: Professionalisering af konkurrencer og udvikling af flere medlemmers sportslige potentialer</t>
  </si>
  <si>
    <t>Spor 1 (procesmål 2022)</t>
  </si>
  <si>
    <t>(262500)</t>
  </si>
  <si>
    <t>Juni</t>
  </si>
  <si>
    <t>December</t>
  </si>
  <si>
    <t>Tilfredsheds- og behovsundersøgelse, samt benchmark med lignende forbund er gennemført.</t>
  </si>
  <si>
    <t>Analyse af undersøgelser og benchmark og heraf indtjenings-og udliciteringsmuligheder,
 samt workshop med klubberne vedr. ny model er gennemført.</t>
  </si>
  <si>
    <t>Tilfredsheds- og behovsundersøgelse, Image/brand/medier/digitalisering.</t>
  </si>
  <si>
    <t>Analyse af tilfredsheds- og behovsundersøgelse, Image/brand/medier/digitalisering.
Kravsspecifikation og vedtagelse af fælles bookingsystem til skydive.dk</t>
  </si>
  <si>
    <t>Spor 2 (procesmål 2022)</t>
  </si>
  <si>
    <t>(230000)</t>
  </si>
  <si>
    <t>Opdatering af Faldskærms Bestemmelserne og nyt omstruktureret instruktørforkursus gennemført</t>
  </si>
  <si>
    <t>Instruktøreksamen gennemføres efter nye regler</t>
  </si>
  <si>
    <t>Inspirations- og erfarings udveksling med andre faldskærmsforbund og eksterne aktører.</t>
  </si>
  <si>
    <t>Spor 3 (procesmål 2022)</t>
  </si>
  <si>
    <t>(390000)</t>
  </si>
  <si>
    <t>Udvikling af forslag og vejledninger til træningsprogrammer for begyndere og let øvede. 
Programmer udgives løbende.</t>
  </si>
  <si>
    <t>Etablering af medlemsundersøgelse omkring sportslig udvikling og deltagelse.</t>
  </si>
  <si>
    <t>Medlemsundersøgelse sendes ud og resultater gennemgås og diskuteres til aktivitetsseminar
• Fokus på flere aktiviteter der understøtter niveauinddelt sammensætning af medlemmer på tværs af klubber (aktivitetsseminar)</t>
  </si>
  <si>
    <t>DFU tager kontakt til alle klubber vedrørende klubsamarbejder igennem klubbesøg/workshops</t>
  </si>
  <si>
    <t>Arbejde med klubsamarbejder til aktivitetsseminar</t>
  </si>
  <si>
    <t>Etablering af medlemsundersøgelse omkring trivsel og respektfulde fællesskaber.</t>
  </si>
  <si>
    <t>Medlemsundersøgelse sendes ud for at DFU kan få øget viden om det sociale miljø og resultater 
gennemgås og respektfulde fællesskaber debatteres til aktivitetsseminar med fagligt oplæg.</t>
  </si>
  <si>
    <t>Spor 4  (procesmål 2022)</t>
  </si>
  <si>
    <t>(220000)</t>
  </si>
  <si>
    <t>Analyse af de sidste 5 års deltagelse ved nationale konkurrencer i alle 5 discipliner er foretaget
Sportsfaglig ledelse og repræsentanter fra Kraftcentrene har planlagt besøg hos 1-2 udenlandske faldskærmsunioner under deres nationale konkurrencer</t>
  </si>
  <si>
    <t>Første måling af deltagelse ved nationale konkurrencer er foretaget, her med særligt fokus på 1. gangs deltagere
Sportsfaglig ledelse og repræsentanter fra Kraftcentrene har evalueret erfaringerne fra besøgene hos 1-2 udenlandske faldskærmsunioner, og udviklingsplanerne samt forankring af kraftcentrene planlægges</t>
  </si>
  <si>
    <t>Workshop med nationale trænere er afholdt og plan for afprøvning af et koncept er vedtaget</t>
  </si>
  <si>
    <t>De nationale trænerne afprøver træninger, identificerer og definerer udviklingsmulighederne 
som skal afprøves i 1. projektår</t>
  </si>
  <si>
    <t>Analyse og definition af minimum antal dommere i hver disciplin er foretaget, 
samt krav til dommeruddannelse er defineret</t>
  </si>
  <si>
    <t>To discipliner er udvalgt, og rekrutteringen til dommeruddannelsen er igangsat</t>
  </si>
  <si>
    <t>DIF's Diversitetspulje (fokus på kønsfordeling i bestyrelsen)</t>
  </si>
  <si>
    <t>2025 pris</t>
  </si>
  <si>
    <t>DM/NM i CP - uge 29 - Herning</t>
  </si>
  <si>
    <t>DM i Præc - uge 27 - WJ</t>
  </si>
  <si>
    <t>DM i FS, Freestyle &amp; WS - uge xx - FDK</t>
  </si>
  <si>
    <t>DM i 8-way - uge xx - FDK</t>
  </si>
  <si>
    <t>2 lokale konkurrencer (Viking- og Cimber Cup)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</si>
</sst>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sz val="10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b/>
      <i/>
      <sz val="11"/>
      <color theme="1"/>
      <name val="Verdana"/>
      <family val="2"/>
    </font>
    <font>
      <b/>
      <i/>
      <sz val="12"/>
      <color theme="1"/>
      <name val="Verdana"/>
      <family val="2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b/>
      <i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11"/>
      <color rgb="FF000000"/>
      <name val="Inconsolata"/>
    </font>
    <font>
      <b/>
      <i/>
      <sz val="16"/>
      <color theme="1"/>
      <name val="Verdana"/>
      <family val="2"/>
    </font>
    <font>
      <b/>
      <i/>
      <sz val="9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rgb="FF000000"/>
      <name val="Arial"/>
      <family val="2"/>
    </font>
    <font>
      <sz val="10"/>
      <name val="Calibri"/>
      <family val="2"/>
    </font>
    <font>
      <b/>
      <i/>
      <sz val="1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color rgb="FFFF0000"/>
      <name val="Verdana"/>
      <family val="2"/>
    </font>
    <font>
      <sz val="9"/>
      <color rgb="FFFF0000"/>
      <name val="Verdana"/>
      <family val="2"/>
    </font>
    <font>
      <sz val="10"/>
      <color rgb="FFFF0000"/>
      <name val="Arial"/>
      <family val="2"/>
    </font>
    <font>
      <sz val="10"/>
      <color rgb="FFFF0000"/>
      <name val="Arial"/>
    </font>
    <font>
      <sz val="10"/>
      <color rgb="FF000000"/>
      <name val="Calibri"/>
      <family val="2"/>
    </font>
    <font>
      <b/>
      <sz val="12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1" tint="0.499984740745262"/>
        <bgColor rgb="FF7F7F7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8" fillId="0" borderId="0" applyFont="0" applyFill="0" applyBorder="0" applyAlignment="0" applyProtection="0"/>
    <xf numFmtId="0" fontId="1" fillId="0" borderId="11"/>
    <xf numFmtId="0" fontId="30" fillId="0" borderId="11"/>
  </cellStyleXfs>
  <cellXfs count="208">
    <xf numFmtId="0" fontId="0" fillId="0" borderId="0" xfId="0"/>
    <xf numFmtId="0" fontId="2" fillId="0" borderId="0" xfId="0" applyFont="1"/>
    <xf numFmtId="0" fontId="7" fillId="0" borderId="0" xfId="0" applyFont="1"/>
    <xf numFmtId="0" fontId="9" fillId="0" borderId="1" xfId="0" applyFont="1" applyBorder="1"/>
    <xf numFmtId="3" fontId="8" fillId="0" borderId="1" xfId="0" applyNumberFormat="1" applyFont="1" applyBorder="1"/>
    <xf numFmtId="3" fontId="10" fillId="5" borderId="1" xfId="0" applyNumberFormat="1" applyFont="1" applyFill="1" applyBorder="1"/>
    <xf numFmtId="3" fontId="8" fillId="0" borderId="2" xfId="0" applyNumberFormat="1" applyFont="1" applyBorder="1"/>
    <xf numFmtId="0" fontId="10" fillId="4" borderId="3" xfId="0" applyFont="1" applyFill="1" applyBorder="1"/>
    <xf numFmtId="0" fontId="8" fillId="4" borderId="4" xfId="0" applyFont="1" applyFill="1" applyBorder="1"/>
    <xf numFmtId="0" fontId="8" fillId="4" borderId="4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3" fontId="8" fillId="2" borderId="1" xfId="0" applyNumberFormat="1" applyFont="1" applyFill="1" applyBorder="1"/>
    <xf numFmtId="0" fontId="10" fillId="4" borderId="5" xfId="0" applyFont="1" applyFill="1" applyBorder="1" applyAlignment="1">
      <alignment horizontal="right"/>
    </xf>
    <xf numFmtId="0" fontId="10" fillId="2" borderId="3" xfId="0" applyFont="1" applyFill="1" applyBorder="1"/>
    <xf numFmtId="0" fontId="8" fillId="2" borderId="4" xfId="0" applyFont="1" applyFill="1" applyBorder="1"/>
    <xf numFmtId="0" fontId="10" fillId="2" borderId="5" xfId="0" applyFont="1" applyFill="1" applyBorder="1" applyAlignment="1">
      <alignment horizontal="right"/>
    </xf>
    <xf numFmtId="3" fontId="8" fillId="2" borderId="5" xfId="0" applyNumberFormat="1" applyFont="1" applyFill="1" applyBorder="1"/>
    <xf numFmtId="3" fontId="11" fillId="5" borderId="1" xfId="0" applyNumberFormat="1" applyFont="1" applyFill="1" applyBorder="1"/>
    <xf numFmtId="3" fontId="6" fillId="5" borderId="1" xfId="0" applyNumberFormat="1" applyFont="1" applyFill="1" applyBorder="1"/>
    <xf numFmtId="3" fontId="6" fillId="6" borderId="1" xfId="0" applyNumberFormat="1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3" fontId="3" fillId="0" borderId="1" xfId="0" applyNumberFormat="1" applyFont="1" applyBorder="1"/>
    <xf numFmtId="0" fontId="15" fillId="0" borderId="0" xfId="0" applyFont="1"/>
    <xf numFmtId="3" fontId="15" fillId="0" borderId="1" xfId="0" applyNumberFormat="1" applyFont="1" applyBorder="1"/>
    <xf numFmtId="3" fontId="19" fillId="0" borderId="1" xfId="0" applyNumberFormat="1" applyFont="1" applyBorder="1"/>
    <xf numFmtId="3" fontId="20" fillId="0" borderId="1" xfId="0" applyNumberFormat="1" applyFont="1" applyBorder="1"/>
    <xf numFmtId="0" fontId="22" fillId="0" borderId="0" xfId="0" applyFont="1"/>
    <xf numFmtId="3" fontId="22" fillId="0" borderId="0" xfId="0" applyNumberFormat="1" applyFont="1"/>
    <xf numFmtId="3" fontId="7" fillId="0" borderId="9" xfId="0" applyNumberFormat="1" applyFont="1" applyBorder="1"/>
    <xf numFmtId="3" fontId="3" fillId="0" borderId="9" xfId="0" applyNumberFormat="1" applyFont="1" applyBorder="1"/>
    <xf numFmtId="0" fontId="23" fillId="2" borderId="0" xfId="0" applyFont="1" applyFill="1"/>
    <xf numFmtId="0" fontId="7" fillId="0" borderId="10" xfId="0" applyFont="1" applyBorder="1"/>
    <xf numFmtId="0" fontId="12" fillId="0" borderId="0" xfId="0" applyFont="1"/>
    <xf numFmtId="0" fontId="7" fillId="2" borderId="11" xfId="0" applyFont="1" applyFill="1" applyBorder="1"/>
    <xf numFmtId="3" fontId="21" fillId="0" borderId="1" xfId="0" applyNumberFormat="1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21" fillId="0" borderId="0" xfId="0" applyNumberFormat="1" applyFont="1"/>
    <xf numFmtId="0" fontId="21" fillId="0" borderId="1" xfId="0" applyFont="1" applyBorder="1"/>
    <xf numFmtId="3" fontId="25" fillId="0" borderId="0" xfId="0" applyNumberFormat="1" applyFont="1"/>
    <xf numFmtId="3" fontId="8" fillId="0" borderId="0" xfId="0" applyNumberFormat="1" applyFont="1"/>
    <xf numFmtId="3" fontId="7" fillId="0" borderId="0" xfId="0" applyNumberFormat="1" applyFont="1"/>
    <xf numFmtId="3" fontId="3" fillId="10" borderId="2" xfId="0" applyNumberFormat="1" applyFont="1" applyFill="1" applyBorder="1"/>
    <xf numFmtId="0" fontId="6" fillId="10" borderId="7" xfId="0" applyFont="1" applyFill="1" applyBorder="1"/>
    <xf numFmtId="0" fontId="7" fillId="10" borderId="8" xfId="0" applyFont="1" applyFill="1" applyBorder="1" applyAlignment="1">
      <alignment horizontal="left"/>
    </xf>
    <xf numFmtId="3" fontId="21" fillId="10" borderId="9" xfId="0" applyNumberFormat="1" applyFont="1" applyFill="1" applyBorder="1"/>
    <xf numFmtId="3" fontId="26" fillId="10" borderId="1" xfId="0" applyNumberFormat="1" applyFont="1" applyFill="1" applyBorder="1" applyAlignment="1">
      <alignment horizontal="right"/>
    </xf>
    <xf numFmtId="0" fontId="17" fillId="10" borderId="1" xfId="0" applyFont="1" applyFill="1" applyBorder="1" applyAlignment="1">
      <alignment horizontal="right"/>
    </xf>
    <xf numFmtId="3" fontId="18" fillId="10" borderId="1" xfId="0" applyNumberFormat="1" applyFont="1" applyFill="1" applyBorder="1"/>
    <xf numFmtId="3" fontId="2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5" fillId="0" borderId="4" xfId="0" applyFont="1" applyBorder="1"/>
    <xf numFmtId="0" fontId="7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3" fontId="15" fillId="0" borderId="4" xfId="0" applyNumberFormat="1" applyFont="1" applyBorder="1"/>
    <xf numFmtId="0" fontId="19" fillId="0" borderId="3" xfId="0" applyFont="1" applyBorder="1" applyAlignment="1">
      <alignment horizontal="left"/>
    </xf>
    <xf numFmtId="0" fontId="28" fillId="0" borderId="0" xfId="0" applyFont="1"/>
    <xf numFmtId="164" fontId="0" fillId="0" borderId="0" xfId="1" applyNumberFormat="1" applyFont="1" applyAlignment="1"/>
    <xf numFmtId="0" fontId="29" fillId="0" borderId="0" xfId="0" applyFont="1"/>
    <xf numFmtId="0" fontId="28" fillId="0" borderId="0" xfId="0" quotePrefix="1" applyFont="1"/>
    <xf numFmtId="0" fontId="30" fillId="0" borderId="11" xfId="3"/>
    <xf numFmtId="0" fontId="30" fillId="12" borderId="11" xfId="3" applyFill="1"/>
    <xf numFmtId="0" fontId="31" fillId="0" borderId="11" xfId="3" applyFont="1"/>
    <xf numFmtId="0" fontId="30" fillId="13" borderId="12" xfId="3" applyFill="1" applyBorder="1"/>
    <xf numFmtId="17" fontId="0" fillId="0" borderId="0" xfId="0" quotePrefix="1" applyNumberFormat="1"/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32" fillId="0" borderId="0" xfId="0" applyFont="1"/>
    <xf numFmtId="0" fontId="27" fillId="0" borderId="0" xfId="0" applyFont="1"/>
    <xf numFmtId="0" fontId="33" fillId="0" borderId="0" xfId="0" applyFont="1"/>
    <xf numFmtId="0" fontId="5" fillId="0" borderId="0" xfId="0" applyFont="1"/>
    <xf numFmtId="0" fontId="27" fillId="0" borderId="1" xfId="0" applyFont="1" applyBorder="1"/>
    <xf numFmtId="3" fontId="27" fillId="0" borderId="1" xfId="0" applyNumberFormat="1" applyFont="1" applyBorder="1"/>
    <xf numFmtId="3" fontId="34" fillId="0" borderId="1" xfId="0" applyNumberFormat="1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horizontal="right"/>
    </xf>
    <xf numFmtId="0" fontId="7" fillId="4" borderId="11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8" fillId="4" borderId="8" xfId="0" applyFont="1" applyFill="1" applyBorder="1" applyAlignment="1">
      <alignment horizontal="right"/>
    </xf>
    <xf numFmtId="3" fontId="8" fillId="0" borderId="5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0" fontId="14" fillId="10" borderId="4" xfId="0" applyFont="1" applyFill="1" applyBorder="1" applyAlignment="1">
      <alignment horizontal="left"/>
    </xf>
    <xf numFmtId="3" fontId="14" fillId="10" borderId="5" xfId="0" applyNumberFormat="1" applyFont="1" applyFill="1" applyBorder="1"/>
    <xf numFmtId="0" fontId="15" fillId="2" borderId="1" xfId="0" applyFont="1" applyFill="1" applyBorder="1"/>
    <xf numFmtId="3" fontId="19" fillId="10" borderId="5" xfId="0" applyNumberFormat="1" applyFont="1" applyFill="1" applyBorder="1"/>
    <xf numFmtId="0" fontId="7" fillId="10" borderId="4" xfId="0" applyFont="1" applyFill="1" applyBorder="1" applyAlignment="1">
      <alignment horizontal="left"/>
    </xf>
    <xf numFmtId="0" fontId="19" fillId="0" borderId="4" xfId="0" applyFont="1" applyBorder="1" applyAlignment="1">
      <alignment horizontal="left"/>
    </xf>
    <xf numFmtId="3" fontId="19" fillId="0" borderId="4" xfId="0" applyNumberFormat="1" applyFont="1" applyBorder="1"/>
    <xf numFmtId="0" fontId="27" fillId="0" borderId="3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30" fillId="0" borderId="1" xfId="3" applyBorder="1"/>
    <xf numFmtId="17" fontId="0" fillId="0" borderId="1" xfId="0" quotePrefix="1" applyNumberFormat="1" applyBorder="1" applyAlignment="1">
      <alignment horizontal="center"/>
    </xf>
    <xf numFmtId="0" fontId="30" fillId="12" borderId="1" xfId="3" applyFill="1" applyBorder="1" applyAlignment="1">
      <alignment horizontal="center"/>
    </xf>
    <xf numFmtId="0" fontId="30" fillId="0" borderId="1" xfId="3" applyBorder="1" applyAlignment="1">
      <alignment horizontal="center"/>
    </xf>
    <xf numFmtId="0" fontId="0" fillId="0" borderId="1" xfId="0" applyBorder="1" applyAlignment="1">
      <alignment horizontal="center"/>
    </xf>
    <xf numFmtId="0" fontId="36" fillId="2" borderId="11" xfId="0" applyFont="1" applyFill="1" applyBorder="1"/>
    <xf numFmtId="0" fontId="38" fillId="2" borderId="0" xfId="0" applyFont="1" applyFill="1"/>
    <xf numFmtId="0" fontId="39" fillId="0" borderId="0" xfId="0" applyFont="1"/>
    <xf numFmtId="0" fontId="35" fillId="0" borderId="0" xfId="0" applyFont="1"/>
    <xf numFmtId="0" fontId="27" fillId="0" borderId="10" xfId="0" applyFont="1" applyBorder="1"/>
    <xf numFmtId="0" fontId="5" fillId="0" borderId="5" xfId="0" applyFont="1" applyBorder="1"/>
    <xf numFmtId="0" fontId="34" fillId="0" borderId="1" xfId="0" applyFont="1" applyBorder="1" applyAlignment="1">
      <alignment horizontal="left"/>
    </xf>
    <xf numFmtId="0" fontId="36" fillId="0" borderId="1" xfId="0" applyFont="1" applyBorder="1"/>
    <xf numFmtId="0" fontId="42" fillId="0" borderId="1" xfId="0" applyFont="1" applyBorder="1"/>
    <xf numFmtId="3" fontId="26" fillId="0" borderId="1" xfId="0" applyNumberFormat="1" applyFont="1" applyBorder="1"/>
    <xf numFmtId="0" fontId="34" fillId="0" borderId="1" xfId="0" applyFont="1" applyBorder="1"/>
    <xf numFmtId="0" fontId="43" fillId="0" borderId="3" xfId="0" applyFont="1" applyBorder="1" applyAlignment="1">
      <alignment horizontal="right"/>
    </xf>
    <xf numFmtId="3" fontId="42" fillId="0" borderId="5" xfId="0" applyNumberFormat="1" applyFont="1" applyBorder="1"/>
    <xf numFmtId="0" fontId="43" fillId="0" borderId="1" xfId="0" applyFont="1" applyBorder="1" applyAlignment="1">
      <alignment horizontal="left"/>
    </xf>
    <xf numFmtId="3" fontId="42" fillId="0" borderId="1" xfId="0" applyNumberFormat="1" applyFont="1" applyBorder="1"/>
    <xf numFmtId="0" fontId="5" fillId="2" borderId="11" xfId="0" applyFont="1" applyFill="1" applyBorder="1"/>
    <xf numFmtId="0" fontId="27" fillId="4" borderId="11" xfId="0" applyFont="1" applyFill="1" applyBorder="1"/>
    <xf numFmtId="0" fontId="27" fillId="0" borderId="4" xfId="0" applyFont="1" applyBorder="1"/>
    <xf numFmtId="3" fontId="26" fillId="0" borderId="5" xfId="0" applyNumberFormat="1" applyFont="1" applyBorder="1" applyAlignment="1">
      <alignment horizontal="right"/>
    </xf>
    <xf numFmtId="0" fontId="45" fillId="2" borderId="0" xfId="0" applyFont="1" applyFill="1"/>
    <xf numFmtId="0" fontId="27" fillId="0" borderId="0" xfId="0" applyFont="1" applyAlignment="1">
      <alignment horizontal="right"/>
    </xf>
    <xf numFmtId="3" fontId="34" fillId="0" borderId="0" xfId="0" applyNumberFormat="1" applyFont="1" applyAlignment="1">
      <alignment horizontal="right"/>
    </xf>
    <xf numFmtId="0" fontId="41" fillId="0" borderId="1" xfId="0" applyFont="1" applyBorder="1"/>
    <xf numFmtId="3" fontId="46" fillId="0" borderId="1" xfId="0" applyNumberFormat="1" applyFont="1" applyBorder="1" applyAlignment="1">
      <alignment horizontal="right"/>
    </xf>
    <xf numFmtId="3" fontId="41" fillId="0" borderId="1" xfId="0" applyNumberFormat="1" applyFont="1" applyBorder="1" applyAlignment="1">
      <alignment horizontal="right"/>
    </xf>
    <xf numFmtId="3" fontId="44" fillId="10" borderId="1" xfId="0" applyNumberFormat="1" applyFont="1" applyFill="1" applyBorder="1"/>
    <xf numFmtId="0" fontId="35" fillId="0" borderId="3" xfId="0" applyFont="1" applyBorder="1" applyAlignment="1">
      <alignment horizontal="left"/>
    </xf>
    <xf numFmtId="3" fontId="35" fillId="0" borderId="1" xfId="0" applyNumberFormat="1" applyFont="1" applyBorder="1"/>
    <xf numFmtId="0" fontId="49" fillId="0" borderId="0" xfId="0" applyFont="1"/>
    <xf numFmtId="17" fontId="31" fillId="0" borderId="11" xfId="3" quotePrefix="1" applyNumberFormat="1" applyFont="1"/>
    <xf numFmtId="0" fontId="30" fillId="0" borderId="11" xfId="3" quotePrefix="1"/>
    <xf numFmtId="0" fontId="50" fillId="0" borderId="0" xfId="0" applyFont="1"/>
    <xf numFmtId="0" fontId="30" fillId="0" borderId="11" xfId="0" applyFont="1" applyBorder="1"/>
    <xf numFmtId="0" fontId="30" fillId="14" borderId="12" xfId="0" applyFont="1" applyFill="1" applyBorder="1"/>
    <xf numFmtId="0" fontId="30" fillId="14" borderId="13" xfId="0" applyFont="1" applyFill="1" applyBorder="1"/>
    <xf numFmtId="0" fontId="30" fillId="14" borderId="14" xfId="0" applyFont="1" applyFill="1" applyBorder="1"/>
    <xf numFmtId="0" fontId="30" fillId="14" borderId="15" xfId="0" applyFont="1" applyFill="1" applyBorder="1"/>
    <xf numFmtId="0" fontId="15" fillId="0" borderId="3" xfId="0" applyFont="1" applyBorder="1"/>
    <xf numFmtId="0" fontId="15" fillId="0" borderId="5" xfId="0" applyFont="1" applyBorder="1"/>
    <xf numFmtId="3" fontId="15" fillId="0" borderId="1" xfId="0" applyNumberFormat="1" applyFont="1" applyBorder="1" applyAlignment="1">
      <alignment horizontal="right"/>
    </xf>
    <xf numFmtId="0" fontId="51" fillId="0" borderId="0" xfId="0" applyFont="1"/>
    <xf numFmtId="0" fontId="35" fillId="0" borderId="4" xfId="0" applyFont="1" applyBorder="1"/>
    <xf numFmtId="3" fontId="39" fillId="0" borderId="5" xfId="0" applyNumberFormat="1" applyFont="1" applyBorder="1" applyAlignment="1">
      <alignment horizontal="right"/>
    </xf>
    <xf numFmtId="3" fontId="52" fillId="5" borderId="1" xfId="0" applyNumberFormat="1" applyFont="1" applyFill="1" applyBorder="1"/>
    <xf numFmtId="0" fontId="48" fillId="2" borderId="11" xfId="0" applyFont="1" applyFill="1" applyBorder="1"/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3" fontId="47" fillId="0" borderId="1" xfId="0" applyNumberFormat="1" applyFont="1" applyBorder="1"/>
    <xf numFmtId="0" fontId="31" fillId="0" borderId="11" xfId="3" applyFont="1" applyAlignment="1">
      <alignment horizontal="center"/>
    </xf>
    <xf numFmtId="0" fontId="6" fillId="5" borderId="3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2" fillId="5" borderId="3" xfId="0" applyFont="1" applyFill="1" applyBorder="1" applyAlignment="1">
      <alignment horizontal="left"/>
    </xf>
    <xf numFmtId="0" fontId="49" fillId="0" borderId="4" xfId="0" applyFont="1" applyBorder="1"/>
    <xf numFmtId="0" fontId="49" fillId="0" borderId="5" xfId="0" applyFont="1" applyBorder="1"/>
    <xf numFmtId="0" fontId="11" fillId="3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5" fillId="8" borderId="4" xfId="0" applyFont="1" applyFill="1" applyBorder="1"/>
    <xf numFmtId="0" fontId="5" fillId="8" borderId="5" xfId="0" applyFont="1" applyFill="1" applyBorder="1"/>
    <xf numFmtId="0" fontId="6" fillId="9" borderId="3" xfId="0" applyFont="1" applyFill="1" applyBorder="1" applyAlignment="1">
      <alignment horizontal="center"/>
    </xf>
    <xf numFmtId="0" fontId="5" fillId="10" borderId="4" xfId="0" applyFont="1" applyFill="1" applyBorder="1"/>
    <xf numFmtId="0" fontId="5" fillId="10" borderId="5" xfId="0" applyFont="1" applyFill="1" applyBorder="1"/>
    <xf numFmtId="0" fontId="8" fillId="0" borderId="3" xfId="0" applyFont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8" fillId="4" borderId="7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5" xfId="0" applyFont="1" applyBorder="1" applyAlignment="1">
      <alignment horizontal="left"/>
    </xf>
    <xf numFmtId="0" fontId="41" fillId="3" borderId="3" xfId="0" applyFont="1" applyFill="1" applyBorder="1" applyAlignment="1">
      <alignment horizontal="left"/>
    </xf>
    <xf numFmtId="0" fontId="40" fillId="8" borderId="6" xfId="0" applyFont="1" applyFill="1" applyBorder="1" applyAlignment="1">
      <alignment horizontal="center"/>
    </xf>
    <xf numFmtId="0" fontId="5" fillId="8" borderId="6" xfId="0" applyFont="1" applyFill="1" applyBorder="1"/>
    <xf numFmtId="0" fontId="3" fillId="0" borderId="3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3" fillId="8" borderId="0" xfId="0" applyFont="1" applyFill="1" applyAlignment="1">
      <alignment horizontal="center"/>
    </xf>
    <xf numFmtId="0" fontId="0" fillId="8" borderId="0" xfId="0" applyFill="1"/>
    <xf numFmtId="0" fontId="6" fillId="10" borderId="7" xfId="0" applyFont="1" applyFill="1" applyBorder="1" applyAlignment="1">
      <alignment horizontal="left"/>
    </xf>
    <xf numFmtId="0" fontId="5" fillId="10" borderId="8" xfId="0" applyFont="1" applyFill="1" applyBorder="1"/>
    <xf numFmtId="0" fontId="5" fillId="10" borderId="9" xfId="0" applyFont="1" applyFill="1" applyBorder="1"/>
    <xf numFmtId="0" fontId="7" fillId="0" borderId="3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40" fillId="8" borderId="3" xfId="0" applyFont="1" applyFill="1" applyBorder="1" applyAlignment="1">
      <alignment horizontal="center"/>
    </xf>
    <xf numFmtId="0" fontId="40" fillId="8" borderId="4" xfId="0" applyFont="1" applyFill="1" applyBorder="1" applyAlignment="1">
      <alignment horizontal="center"/>
    </xf>
    <xf numFmtId="0" fontId="40" fillId="8" borderId="5" xfId="0" applyFont="1" applyFill="1" applyBorder="1" applyAlignment="1">
      <alignment horizontal="center"/>
    </xf>
    <xf numFmtId="0" fontId="41" fillId="10" borderId="3" xfId="0" applyFont="1" applyFill="1" applyBorder="1" applyAlignment="1">
      <alignment horizontal="left"/>
    </xf>
    <xf numFmtId="0" fontId="41" fillId="10" borderId="5" xfId="0" applyFont="1" applyFill="1" applyBorder="1" applyAlignment="1">
      <alignment horizontal="left"/>
    </xf>
    <xf numFmtId="0" fontId="44" fillId="11" borderId="3" xfId="0" applyFont="1" applyFill="1" applyBorder="1" applyAlignment="1">
      <alignment horizontal="left"/>
    </xf>
    <xf numFmtId="0" fontId="44" fillId="11" borderId="4" xfId="0" applyFont="1" applyFill="1" applyBorder="1" applyAlignment="1">
      <alignment horizontal="left"/>
    </xf>
    <xf numFmtId="0" fontId="44" fillId="11" borderId="5" xfId="0" applyFont="1" applyFill="1" applyBorder="1" applyAlignment="1">
      <alignment horizontal="left"/>
    </xf>
    <xf numFmtId="0" fontId="27" fillId="0" borderId="8" xfId="0" applyFont="1" applyBorder="1" applyAlignment="1">
      <alignment horizontal="center" wrapText="1"/>
    </xf>
    <xf numFmtId="0" fontId="16" fillId="8" borderId="6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left" vertical="top"/>
    </xf>
    <xf numFmtId="0" fontId="21" fillId="0" borderId="3" xfId="0" applyFont="1" applyBorder="1" applyAlignment="1">
      <alignment horizontal="center"/>
    </xf>
    <xf numFmtId="0" fontId="18" fillId="10" borderId="3" xfId="0" applyFont="1" applyFill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41" fillId="11" borderId="3" xfId="0" applyFont="1" applyFill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44" fillId="10" borderId="3" xfId="0" applyFont="1" applyFill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5" fillId="0" borderId="5" xfId="0" applyFont="1" applyBorder="1" applyAlignment="1">
      <alignment horizontal="left"/>
    </xf>
  </cellXfs>
  <cellStyles count="4">
    <cellStyle name="Komma" xfId="1" builtinId="3"/>
    <cellStyle name="Normal" xfId="0" builtinId="0"/>
    <cellStyle name="Normal 2" xfId="2" xr:uid="{8762EBC4-F1A6-4C19-BA7D-F2BE0B209846}"/>
    <cellStyle name="Normal 3" xfId="3" xr:uid="{DF229103-AD5A-4B2E-A014-0678B2CE1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kolaj Nedovic Larsen" id="{2E9562C0-A248-42BB-BED2-3F3B19FA0B62}" userId="S::NNL@danskidraet.dk::1a8effda-2352-4e29-9c0e-7fba0ba481d6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4-11-26T17:48:15.52" personId="{2E9562C0-A248-42BB-BED2-3F3B19FA0B62}" id="{6D77BBFA-6298-457F-BA31-227C51156AA0}">
    <text>Uddannes der 1423 fordelt som i 2024, så vil der principielt blive næste 65 tkr. ude i klubberne. I stedet for at komme ind i fælleskassen.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6" dT="2022-11-23T14:47:39.25" personId="{2E9562C0-A248-42BB-BED2-3F3B19FA0B62}" id="{9602B4C9-7F70-4DD6-AA51-78FE85284890}">
    <text>Mere fokus på internationalt arbejde / grøn omstilling, digitalisering på tværs af landegrænser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4"/>
  <sheetViews>
    <sheetView topLeftCell="A11" workbookViewId="0">
      <selection activeCell="H17" sqref="H17"/>
    </sheetView>
  </sheetViews>
  <sheetFormatPr defaultColWidth="14.453125" defaultRowHeight="12.5" x14ac:dyDescent="0.25"/>
  <cols>
    <col min="1" max="1" width="8.54296875" customWidth="1"/>
    <col min="2" max="2" width="31" customWidth="1"/>
    <col min="3" max="3" width="10.26953125" customWidth="1"/>
    <col min="4" max="4" width="12.26953125" customWidth="1"/>
    <col min="5" max="5" width="15.453125" customWidth="1"/>
    <col min="6" max="6" width="20" customWidth="1"/>
  </cols>
  <sheetData>
    <row r="1" spans="1:13" ht="13.5" x14ac:dyDescent="0.3">
      <c r="A1" s="1"/>
      <c r="B1" s="75"/>
      <c r="C1" s="75"/>
      <c r="D1" s="75"/>
      <c r="E1" s="76"/>
      <c r="F1" s="75"/>
    </row>
    <row r="2" spans="1:13" ht="19.5" x14ac:dyDescent="0.35">
      <c r="A2" s="1"/>
      <c r="B2" s="156" t="s">
        <v>0</v>
      </c>
      <c r="C2" s="157"/>
      <c r="D2" s="157"/>
      <c r="E2" s="157"/>
      <c r="F2" s="158"/>
      <c r="K2" s="148" t="s">
        <v>1</v>
      </c>
      <c r="L2" s="148"/>
      <c r="M2" s="148"/>
    </row>
    <row r="3" spans="1:13" ht="15.5" x14ac:dyDescent="0.35">
      <c r="A3" s="1"/>
      <c r="B3" s="159" t="s">
        <v>2</v>
      </c>
      <c r="C3" s="160"/>
      <c r="D3" s="160"/>
      <c r="E3" s="160"/>
      <c r="F3" s="161"/>
      <c r="H3" t="s">
        <v>3</v>
      </c>
      <c r="I3" t="s">
        <v>4</v>
      </c>
      <c r="K3" s="94" t="s">
        <v>5</v>
      </c>
      <c r="L3" s="94" t="s">
        <v>6</v>
      </c>
      <c r="M3" s="94" t="s">
        <v>7</v>
      </c>
    </row>
    <row r="4" spans="1:13" ht="14.5" x14ac:dyDescent="0.35">
      <c r="A4" s="2">
        <v>11010</v>
      </c>
      <c r="B4" s="162" t="s">
        <v>8</v>
      </c>
      <c r="C4" s="151"/>
      <c r="D4" s="3">
        <v>62</v>
      </c>
      <c r="E4" s="3">
        <v>1450</v>
      </c>
      <c r="F4" s="4">
        <f>SUM(D4*E4*12)</f>
        <v>1078800</v>
      </c>
      <c r="H4" t="s">
        <v>9</v>
      </c>
      <c r="I4" t="s">
        <v>10</v>
      </c>
      <c r="K4" s="95" t="s">
        <v>11</v>
      </c>
      <c r="L4" s="96">
        <v>355</v>
      </c>
      <c r="M4" s="97"/>
    </row>
    <row r="5" spans="1:13" ht="14.5" x14ac:dyDescent="0.35">
      <c r="A5" s="2">
        <v>11020</v>
      </c>
      <c r="B5" s="162" t="s">
        <v>12</v>
      </c>
      <c r="C5" s="151"/>
      <c r="D5" s="3">
        <v>0</v>
      </c>
      <c r="E5" s="3">
        <f>SUM('Trappemodel 2025'!E20)</f>
        <v>1423</v>
      </c>
      <c r="F5" s="4">
        <f>SUM('Trappemodel 2025'!H20)</f>
        <v>440630</v>
      </c>
      <c r="H5" t="s">
        <v>13</v>
      </c>
      <c r="I5" t="s">
        <v>14</v>
      </c>
      <c r="K5" s="98" t="s">
        <v>15</v>
      </c>
      <c r="L5" s="96">
        <v>315</v>
      </c>
      <c r="M5" s="97">
        <f>SUM(L4-L5)</f>
        <v>40</v>
      </c>
    </row>
    <row r="6" spans="1:13" ht="14.5" x14ac:dyDescent="0.35">
      <c r="A6" s="2">
        <v>11030</v>
      </c>
      <c r="B6" s="162" t="s">
        <v>16</v>
      </c>
      <c r="C6" s="151"/>
      <c r="D6" s="3">
        <v>220</v>
      </c>
      <c r="E6" s="3">
        <v>1500</v>
      </c>
      <c r="F6" s="4">
        <f>SUM(D6*E6)</f>
        <v>330000</v>
      </c>
      <c r="H6" t="s">
        <v>17</v>
      </c>
      <c r="I6" t="s">
        <v>18</v>
      </c>
      <c r="K6" s="98" t="s">
        <v>19</v>
      </c>
      <c r="L6" s="96">
        <v>285</v>
      </c>
      <c r="M6" s="97">
        <f>SUM(L5-L6)</f>
        <v>30</v>
      </c>
    </row>
    <row r="7" spans="1:13" ht="14.5" x14ac:dyDescent="0.35">
      <c r="A7" s="77">
        <v>11050</v>
      </c>
      <c r="B7" s="162" t="s">
        <v>20</v>
      </c>
      <c r="C7" s="150"/>
      <c r="D7" s="150"/>
      <c r="E7" s="151"/>
      <c r="F7" s="4">
        <v>1553000</v>
      </c>
      <c r="H7" t="s">
        <v>21</v>
      </c>
      <c r="I7" t="s">
        <v>22</v>
      </c>
      <c r="K7" s="98" t="s">
        <v>23</v>
      </c>
      <c r="L7" s="96">
        <v>235</v>
      </c>
      <c r="M7" s="97">
        <f>SUM(L6-L7)</f>
        <v>50</v>
      </c>
    </row>
    <row r="8" spans="1:13" ht="14.5" x14ac:dyDescent="0.35">
      <c r="A8" s="77">
        <v>11060</v>
      </c>
      <c r="B8" s="169" t="s">
        <v>212</v>
      </c>
      <c r="C8" s="170"/>
      <c r="D8" s="170"/>
      <c r="E8" s="171"/>
      <c r="F8" s="147">
        <v>75000</v>
      </c>
      <c r="K8" s="98">
        <v>200</v>
      </c>
      <c r="L8" s="96">
        <v>80</v>
      </c>
      <c r="M8" s="97">
        <f>SUM(L7-L8)</f>
        <v>155</v>
      </c>
    </row>
    <row r="9" spans="1:13" ht="14.5" x14ac:dyDescent="0.35">
      <c r="A9" s="77">
        <v>11090</v>
      </c>
      <c r="B9" s="162" t="s">
        <v>24</v>
      </c>
      <c r="C9" s="150"/>
      <c r="D9" s="150"/>
      <c r="E9" s="151"/>
      <c r="F9" s="4">
        <v>75000</v>
      </c>
      <c r="K9" s="61"/>
      <c r="L9" s="61"/>
      <c r="M9" s="61"/>
    </row>
    <row r="10" spans="1:13" ht="14.5" x14ac:dyDescent="0.35">
      <c r="A10" s="2"/>
      <c r="B10" s="163" t="s">
        <v>25</v>
      </c>
      <c r="C10" s="150"/>
      <c r="D10" s="150"/>
      <c r="E10" s="151"/>
      <c r="F10" s="5">
        <f>SUM(F4:F9)</f>
        <v>3552430</v>
      </c>
      <c r="K10" s="61"/>
      <c r="L10" s="61">
        <v>2024</v>
      </c>
      <c r="M10" s="61"/>
    </row>
    <row r="11" spans="1:13" ht="15.5" x14ac:dyDescent="0.35">
      <c r="A11" s="2"/>
      <c r="B11" s="164" t="s">
        <v>26</v>
      </c>
      <c r="C11" s="165"/>
      <c r="D11" s="165"/>
      <c r="E11" s="165"/>
      <c r="F11" s="166"/>
      <c r="K11" s="94" t="s">
        <v>5</v>
      </c>
      <c r="L11" s="94" t="s">
        <v>6</v>
      </c>
      <c r="M11" s="94" t="s">
        <v>7</v>
      </c>
    </row>
    <row r="12" spans="1:13" ht="14.5" x14ac:dyDescent="0.35">
      <c r="A12" s="2"/>
      <c r="B12" s="78" t="s">
        <v>27</v>
      </c>
      <c r="C12" s="79"/>
      <c r="D12" s="79"/>
      <c r="E12" s="80"/>
      <c r="F12" s="6">
        <f>SUM('Best.-Adm.'!C11)</f>
        <v>1880000</v>
      </c>
      <c r="K12" s="95" t="s">
        <v>11</v>
      </c>
      <c r="L12" s="96">
        <v>352</v>
      </c>
      <c r="M12" s="97"/>
    </row>
    <row r="13" spans="1:13" ht="14.5" x14ac:dyDescent="0.35">
      <c r="A13" s="2">
        <v>26000</v>
      </c>
      <c r="B13" s="78" t="s">
        <v>28</v>
      </c>
      <c r="C13" s="79"/>
      <c r="D13" s="79"/>
      <c r="E13" s="80"/>
      <c r="F13" s="6">
        <f>SUM('Best.-Adm.'!C32)</f>
        <v>129570</v>
      </c>
      <c r="K13" s="98" t="s">
        <v>15</v>
      </c>
      <c r="L13" s="96">
        <v>311</v>
      </c>
      <c r="M13" s="97">
        <f>SUM(L12-L13)</f>
        <v>41</v>
      </c>
    </row>
    <row r="14" spans="1:13" ht="14.5" x14ac:dyDescent="0.35">
      <c r="A14" s="2">
        <v>27000</v>
      </c>
      <c r="B14" s="78" t="s">
        <v>29</v>
      </c>
      <c r="C14" s="79"/>
      <c r="D14" s="79"/>
      <c r="E14" s="80"/>
      <c r="F14" s="6">
        <f>SUM('Best.-Adm.'!C41)</f>
        <v>35000</v>
      </c>
      <c r="K14" s="98" t="s">
        <v>19</v>
      </c>
      <c r="L14" s="96">
        <v>280</v>
      </c>
      <c r="M14" s="97">
        <f>SUM(L13-L14)</f>
        <v>31</v>
      </c>
    </row>
    <row r="15" spans="1:13" ht="14.5" x14ac:dyDescent="0.35">
      <c r="A15" s="77">
        <v>21100</v>
      </c>
      <c r="B15" s="78" t="s">
        <v>30</v>
      </c>
      <c r="C15" s="79"/>
      <c r="D15" s="79"/>
      <c r="E15" s="80"/>
      <c r="F15" s="6">
        <f>SUM('Best.-Adm.'!C37)</f>
        <v>30000</v>
      </c>
      <c r="K15" s="98" t="s">
        <v>23</v>
      </c>
      <c r="L15" s="96">
        <v>233</v>
      </c>
      <c r="M15" s="97">
        <f>SUM(L14-L15)</f>
        <v>47</v>
      </c>
    </row>
    <row r="16" spans="1:13" ht="14.5" x14ac:dyDescent="0.35">
      <c r="A16" s="77">
        <v>29000</v>
      </c>
      <c r="B16" s="78" t="s">
        <v>31</v>
      </c>
      <c r="C16" s="79"/>
      <c r="D16" s="79"/>
      <c r="E16" s="80"/>
      <c r="F16" s="6">
        <f>SUM('Best.-Adm.'!C18)</f>
        <v>105000</v>
      </c>
      <c r="K16" s="98">
        <v>200</v>
      </c>
      <c r="L16" s="96">
        <v>78</v>
      </c>
      <c r="M16" s="97">
        <f>SUM(L15-L16)</f>
        <v>155</v>
      </c>
    </row>
    <row r="17" spans="1:6" ht="14" x14ac:dyDescent="0.3">
      <c r="A17" s="77">
        <v>29100</v>
      </c>
      <c r="B17" s="78" t="s">
        <v>32</v>
      </c>
      <c r="C17" s="79"/>
      <c r="D17" s="79"/>
      <c r="E17" s="80"/>
      <c r="F17" s="6">
        <v>50000</v>
      </c>
    </row>
    <row r="18" spans="1:6" ht="14" x14ac:dyDescent="0.3">
      <c r="A18" s="77">
        <v>30000</v>
      </c>
      <c r="B18" s="167" t="s">
        <v>33</v>
      </c>
      <c r="C18" s="165"/>
      <c r="D18" s="165"/>
      <c r="E18" s="80"/>
      <c r="F18" s="6">
        <v>60000</v>
      </c>
    </row>
    <row r="19" spans="1:6" ht="13.5" x14ac:dyDescent="0.25">
      <c r="A19" s="1"/>
      <c r="B19" s="7" t="s">
        <v>34</v>
      </c>
      <c r="C19" s="8"/>
      <c r="D19" s="8"/>
      <c r="E19" s="9"/>
      <c r="F19" s="4">
        <f>SUM(SU!F47)</f>
        <v>520000</v>
      </c>
    </row>
    <row r="20" spans="1:6" ht="13.5" x14ac:dyDescent="0.25">
      <c r="A20" s="1"/>
      <c r="B20" s="7" t="s">
        <v>35</v>
      </c>
      <c r="C20" s="8"/>
      <c r="D20" s="8"/>
      <c r="E20" s="10"/>
      <c r="F20" s="11">
        <f>SUM(AU!D9)</f>
        <v>525000</v>
      </c>
    </row>
    <row r="21" spans="1:6" ht="13.5" x14ac:dyDescent="0.25">
      <c r="A21" s="1"/>
      <c r="B21" s="7" t="s">
        <v>36</v>
      </c>
      <c r="C21" s="8"/>
      <c r="D21" s="8"/>
      <c r="E21" s="12"/>
      <c r="F21" s="81">
        <f>Dommere!E9</f>
        <v>27000</v>
      </c>
    </row>
    <row r="22" spans="1:6" ht="13.5" x14ac:dyDescent="0.25">
      <c r="A22" s="1"/>
      <c r="B22" s="13" t="s">
        <v>37</v>
      </c>
      <c r="C22" s="14"/>
      <c r="D22" s="14"/>
      <c r="E22" s="15"/>
      <c r="F22" s="16">
        <f>'Tekniske Udvalg'!D24</f>
        <v>265000</v>
      </c>
    </row>
    <row r="23" spans="1:6" ht="15" x14ac:dyDescent="0.3">
      <c r="A23" s="1"/>
      <c r="B23" s="168" t="s">
        <v>38</v>
      </c>
      <c r="C23" s="150"/>
      <c r="D23" s="150"/>
      <c r="E23" s="151"/>
      <c r="F23" s="17">
        <f>SUM(F12:F18)+F19+F20+F21+F22</f>
        <v>3626570</v>
      </c>
    </row>
    <row r="24" spans="1:6" ht="15" x14ac:dyDescent="0.3">
      <c r="A24" s="1"/>
      <c r="B24" s="149" t="s">
        <v>39</v>
      </c>
      <c r="C24" s="150"/>
      <c r="D24" s="150"/>
      <c r="E24" s="151"/>
      <c r="F24" s="18">
        <f>SUM(F10-F23)</f>
        <v>-74140</v>
      </c>
    </row>
    <row r="25" spans="1:6" ht="15" x14ac:dyDescent="0.3">
      <c r="A25" s="1"/>
      <c r="B25" s="146" t="s">
        <v>40</v>
      </c>
      <c r="C25" s="52"/>
      <c r="D25" s="52"/>
      <c r="E25" s="104"/>
      <c r="F25" s="18">
        <v>10000</v>
      </c>
    </row>
    <row r="26" spans="1:6" s="130" customFormat="1" ht="15" x14ac:dyDescent="0.3">
      <c r="A26" s="127"/>
      <c r="B26" s="152" t="s">
        <v>41</v>
      </c>
      <c r="C26" s="153"/>
      <c r="D26" s="153"/>
      <c r="E26" s="154"/>
      <c r="F26" s="142">
        <v>-15000</v>
      </c>
    </row>
    <row r="27" spans="1:6" ht="15" x14ac:dyDescent="0.3">
      <c r="A27" s="1"/>
      <c r="B27" s="155" t="s">
        <v>42</v>
      </c>
      <c r="C27" s="150"/>
      <c r="D27" s="150"/>
      <c r="E27" s="151"/>
      <c r="F27" s="19">
        <f>SUM(F24+F26+F25)</f>
        <v>-79140</v>
      </c>
    </row>
    <row r="28" spans="1:6" ht="13.5" x14ac:dyDescent="0.3">
      <c r="A28" s="1"/>
      <c r="B28" s="75"/>
      <c r="C28" s="75"/>
      <c r="D28" s="75"/>
      <c r="E28" s="76"/>
      <c r="F28" s="75"/>
    </row>
    <row r="29" spans="1:6" ht="13.5" x14ac:dyDescent="0.3">
      <c r="A29" s="1"/>
      <c r="B29" s="75"/>
      <c r="C29" s="75"/>
      <c r="D29" s="75"/>
      <c r="E29" s="76"/>
      <c r="F29" s="75"/>
    </row>
    <row r="30" spans="1:6" ht="13.5" x14ac:dyDescent="0.3">
      <c r="A30" s="1"/>
      <c r="B30" s="75"/>
      <c r="C30" s="75"/>
      <c r="D30" s="75"/>
      <c r="E30" s="76"/>
      <c r="F30" s="75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1"/>
      <c r="B531" s="1"/>
      <c r="C531" s="1"/>
      <c r="D531" s="1"/>
      <c r="E531" s="1"/>
      <c r="F531" s="1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x14ac:dyDescent="0.25">
      <c r="A537" s="1"/>
      <c r="B537" s="1"/>
      <c r="C537" s="1"/>
      <c r="D537" s="1"/>
      <c r="E537" s="1"/>
      <c r="F537" s="1"/>
    </row>
    <row r="538" spans="1:6" x14ac:dyDescent="0.25">
      <c r="A538" s="1"/>
      <c r="B538" s="1"/>
      <c r="C538" s="1"/>
      <c r="D538" s="1"/>
      <c r="E538" s="1"/>
      <c r="F538" s="1"/>
    </row>
    <row r="539" spans="1:6" x14ac:dyDescent="0.25">
      <c r="A539" s="1"/>
      <c r="B539" s="1"/>
      <c r="C539" s="1"/>
      <c r="D539" s="1"/>
      <c r="E539" s="1"/>
      <c r="F539" s="1"/>
    </row>
    <row r="540" spans="1:6" x14ac:dyDescent="0.25">
      <c r="A540" s="1"/>
      <c r="B540" s="1"/>
      <c r="C540" s="1"/>
      <c r="D540" s="1"/>
      <c r="E540" s="1"/>
      <c r="F540" s="1"/>
    </row>
    <row r="541" spans="1:6" x14ac:dyDescent="0.25">
      <c r="A541" s="1"/>
      <c r="B541" s="1"/>
      <c r="C541" s="1"/>
      <c r="D541" s="1"/>
      <c r="E541" s="1"/>
      <c r="F541" s="1"/>
    </row>
    <row r="542" spans="1:6" x14ac:dyDescent="0.25">
      <c r="A542" s="1"/>
      <c r="B542" s="1"/>
      <c r="C542" s="1"/>
      <c r="D542" s="1"/>
      <c r="E542" s="1"/>
      <c r="F542" s="1"/>
    </row>
    <row r="543" spans="1:6" x14ac:dyDescent="0.25">
      <c r="A543" s="1"/>
      <c r="B543" s="1"/>
      <c r="C543" s="1"/>
      <c r="D543" s="1"/>
      <c r="E543" s="1"/>
      <c r="F543" s="1"/>
    </row>
    <row r="544" spans="1:6" x14ac:dyDescent="0.25">
      <c r="A544" s="1"/>
      <c r="B544" s="1"/>
      <c r="C544" s="1"/>
      <c r="D544" s="1"/>
      <c r="E544" s="1"/>
      <c r="F544" s="1"/>
    </row>
    <row r="545" spans="1:6" x14ac:dyDescent="0.25">
      <c r="A545" s="1"/>
      <c r="B545" s="1"/>
      <c r="C545" s="1"/>
      <c r="D545" s="1"/>
      <c r="E545" s="1"/>
      <c r="F545" s="1"/>
    </row>
    <row r="546" spans="1:6" x14ac:dyDescent="0.25">
      <c r="A546" s="1"/>
      <c r="B546" s="1"/>
      <c r="C546" s="1"/>
      <c r="D546" s="1"/>
      <c r="E546" s="1"/>
      <c r="F546" s="1"/>
    </row>
    <row r="547" spans="1:6" x14ac:dyDescent="0.25">
      <c r="A547" s="1"/>
      <c r="B547" s="1"/>
      <c r="C547" s="1"/>
      <c r="D547" s="1"/>
      <c r="E547" s="1"/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x14ac:dyDescent="0.25">
      <c r="A549" s="1"/>
      <c r="B549" s="1"/>
      <c r="C549" s="1"/>
      <c r="D549" s="1"/>
      <c r="E549" s="1"/>
      <c r="F549" s="1"/>
    </row>
    <row r="550" spans="1:6" x14ac:dyDescent="0.25">
      <c r="A550" s="1"/>
      <c r="B550" s="1"/>
      <c r="C550" s="1"/>
      <c r="D550" s="1"/>
      <c r="E550" s="1"/>
      <c r="F550" s="1"/>
    </row>
    <row r="551" spans="1:6" x14ac:dyDescent="0.25">
      <c r="A551" s="1"/>
      <c r="B551" s="1"/>
      <c r="C551" s="1"/>
      <c r="D551" s="1"/>
      <c r="E551" s="1"/>
      <c r="F551" s="1"/>
    </row>
    <row r="552" spans="1:6" x14ac:dyDescent="0.25">
      <c r="A552" s="1"/>
      <c r="B552" s="1"/>
      <c r="C552" s="1"/>
      <c r="D552" s="1"/>
      <c r="E552" s="1"/>
      <c r="F552" s="1"/>
    </row>
    <row r="553" spans="1:6" x14ac:dyDescent="0.25">
      <c r="A553" s="1"/>
      <c r="B553" s="1"/>
      <c r="C553" s="1"/>
      <c r="D553" s="1"/>
      <c r="E553" s="1"/>
      <c r="F553" s="1"/>
    </row>
    <row r="554" spans="1:6" x14ac:dyDescent="0.25">
      <c r="A554" s="1"/>
      <c r="B554" s="1"/>
      <c r="C554" s="1"/>
      <c r="D554" s="1"/>
      <c r="E554" s="1"/>
      <c r="F554" s="1"/>
    </row>
    <row r="555" spans="1:6" x14ac:dyDescent="0.25">
      <c r="A555" s="1"/>
      <c r="B555" s="1"/>
      <c r="C555" s="1"/>
      <c r="D555" s="1"/>
      <c r="E555" s="1"/>
      <c r="F555" s="1"/>
    </row>
    <row r="556" spans="1:6" x14ac:dyDescent="0.25">
      <c r="A556" s="1"/>
      <c r="B556" s="1"/>
      <c r="C556" s="1"/>
      <c r="D556" s="1"/>
      <c r="E556" s="1"/>
      <c r="F556" s="1"/>
    </row>
    <row r="557" spans="1:6" x14ac:dyDescent="0.25">
      <c r="A557" s="1"/>
      <c r="B557" s="1"/>
      <c r="C557" s="1"/>
      <c r="D557" s="1"/>
      <c r="E557" s="1"/>
      <c r="F557" s="1"/>
    </row>
    <row r="558" spans="1:6" x14ac:dyDescent="0.25">
      <c r="A558" s="1"/>
      <c r="B558" s="1"/>
      <c r="C558" s="1"/>
      <c r="D558" s="1"/>
      <c r="E558" s="1"/>
      <c r="F558" s="1"/>
    </row>
    <row r="559" spans="1:6" x14ac:dyDescent="0.25">
      <c r="A559" s="1"/>
      <c r="B559" s="1"/>
      <c r="C559" s="1"/>
      <c r="D559" s="1"/>
      <c r="E559" s="1"/>
      <c r="F559" s="1"/>
    </row>
    <row r="560" spans="1:6" x14ac:dyDescent="0.25">
      <c r="A560" s="1"/>
      <c r="B560" s="1"/>
      <c r="C560" s="1"/>
      <c r="D560" s="1"/>
      <c r="E560" s="1"/>
      <c r="F560" s="1"/>
    </row>
    <row r="561" spans="1:6" x14ac:dyDescent="0.25">
      <c r="A561" s="1"/>
      <c r="B561" s="1"/>
      <c r="C561" s="1"/>
      <c r="D561" s="1"/>
      <c r="E561" s="1"/>
      <c r="F561" s="1"/>
    </row>
    <row r="562" spans="1:6" x14ac:dyDescent="0.25">
      <c r="A562" s="1"/>
      <c r="B562" s="1"/>
      <c r="C562" s="1"/>
      <c r="D562" s="1"/>
      <c r="E562" s="1"/>
      <c r="F562" s="1"/>
    </row>
    <row r="563" spans="1:6" x14ac:dyDescent="0.25">
      <c r="A563" s="1"/>
      <c r="B563" s="1"/>
      <c r="C563" s="1"/>
      <c r="D563" s="1"/>
      <c r="E563" s="1"/>
      <c r="F563" s="1"/>
    </row>
    <row r="564" spans="1:6" x14ac:dyDescent="0.25">
      <c r="A564" s="1"/>
      <c r="B564" s="1"/>
      <c r="C564" s="1"/>
      <c r="D564" s="1"/>
      <c r="E564" s="1"/>
      <c r="F564" s="1"/>
    </row>
    <row r="565" spans="1:6" x14ac:dyDescent="0.25">
      <c r="A565" s="1"/>
      <c r="B565" s="1"/>
      <c r="C565" s="1"/>
      <c r="D565" s="1"/>
      <c r="E565" s="1"/>
      <c r="F565" s="1"/>
    </row>
    <row r="566" spans="1:6" x14ac:dyDescent="0.25">
      <c r="A566" s="1"/>
      <c r="B566" s="1"/>
      <c r="C566" s="1"/>
      <c r="D566" s="1"/>
      <c r="E566" s="1"/>
      <c r="F566" s="1"/>
    </row>
    <row r="567" spans="1:6" x14ac:dyDescent="0.25">
      <c r="A567" s="1"/>
      <c r="B567" s="1"/>
      <c r="C567" s="1"/>
      <c r="D567" s="1"/>
      <c r="E567" s="1"/>
      <c r="F567" s="1"/>
    </row>
    <row r="568" spans="1:6" x14ac:dyDescent="0.25">
      <c r="A568" s="1"/>
      <c r="B568" s="1"/>
      <c r="C568" s="1"/>
      <c r="D568" s="1"/>
      <c r="E568" s="1"/>
      <c r="F568" s="1"/>
    </row>
    <row r="569" spans="1:6" x14ac:dyDescent="0.25">
      <c r="A569" s="1"/>
      <c r="B569" s="1"/>
      <c r="C569" s="1"/>
      <c r="D569" s="1"/>
      <c r="E569" s="1"/>
      <c r="F569" s="1"/>
    </row>
    <row r="570" spans="1:6" x14ac:dyDescent="0.25">
      <c r="A570" s="1"/>
      <c r="B570" s="1"/>
      <c r="C570" s="1"/>
      <c r="D570" s="1"/>
      <c r="E570" s="1"/>
      <c r="F570" s="1"/>
    </row>
    <row r="571" spans="1:6" x14ac:dyDescent="0.25">
      <c r="A571" s="1"/>
      <c r="B571" s="1"/>
      <c r="C571" s="1"/>
      <c r="D571" s="1"/>
      <c r="E571" s="1"/>
      <c r="F571" s="1"/>
    </row>
    <row r="572" spans="1:6" x14ac:dyDescent="0.25">
      <c r="A572" s="1"/>
      <c r="B572" s="1"/>
      <c r="C572" s="1"/>
      <c r="D572" s="1"/>
      <c r="E572" s="1"/>
      <c r="F572" s="1"/>
    </row>
    <row r="573" spans="1:6" x14ac:dyDescent="0.25">
      <c r="A573" s="1"/>
      <c r="B573" s="1"/>
      <c r="C573" s="1"/>
      <c r="D573" s="1"/>
      <c r="E573" s="1"/>
      <c r="F573" s="1"/>
    </row>
    <row r="574" spans="1:6" x14ac:dyDescent="0.25">
      <c r="A574" s="1"/>
      <c r="B574" s="1"/>
      <c r="C574" s="1"/>
      <c r="D574" s="1"/>
      <c r="E574" s="1"/>
      <c r="F574" s="1"/>
    </row>
    <row r="575" spans="1:6" x14ac:dyDescent="0.25">
      <c r="A575" s="1"/>
      <c r="B575" s="1"/>
      <c r="C575" s="1"/>
      <c r="D575" s="1"/>
      <c r="E575" s="1"/>
      <c r="F575" s="1"/>
    </row>
    <row r="576" spans="1:6" x14ac:dyDescent="0.25">
      <c r="A576" s="1"/>
      <c r="B576" s="1"/>
      <c r="C576" s="1"/>
      <c r="D576" s="1"/>
      <c r="E576" s="1"/>
      <c r="F576" s="1"/>
    </row>
    <row r="577" spans="1:6" x14ac:dyDescent="0.25">
      <c r="A577" s="1"/>
      <c r="B577" s="1"/>
      <c r="C577" s="1"/>
      <c r="D577" s="1"/>
      <c r="E577" s="1"/>
      <c r="F577" s="1"/>
    </row>
    <row r="578" spans="1:6" x14ac:dyDescent="0.25">
      <c r="A578" s="1"/>
      <c r="B578" s="1"/>
      <c r="C578" s="1"/>
      <c r="D578" s="1"/>
      <c r="E578" s="1"/>
      <c r="F578" s="1"/>
    </row>
    <row r="579" spans="1:6" x14ac:dyDescent="0.25">
      <c r="A579" s="1"/>
      <c r="B579" s="1"/>
      <c r="C579" s="1"/>
      <c r="D579" s="1"/>
      <c r="E579" s="1"/>
      <c r="F579" s="1"/>
    </row>
    <row r="580" spans="1:6" x14ac:dyDescent="0.25">
      <c r="A580" s="1"/>
      <c r="B580" s="1"/>
      <c r="C580" s="1"/>
      <c r="D580" s="1"/>
      <c r="E580" s="1"/>
      <c r="F580" s="1"/>
    </row>
    <row r="581" spans="1:6" x14ac:dyDescent="0.25">
      <c r="A581" s="1"/>
      <c r="B581" s="1"/>
      <c r="C581" s="1"/>
      <c r="D581" s="1"/>
      <c r="E581" s="1"/>
      <c r="F581" s="1"/>
    </row>
    <row r="582" spans="1:6" x14ac:dyDescent="0.25">
      <c r="A582" s="1"/>
      <c r="B582" s="1"/>
      <c r="C582" s="1"/>
      <c r="D582" s="1"/>
      <c r="E582" s="1"/>
      <c r="F582" s="1"/>
    </row>
    <row r="583" spans="1:6" x14ac:dyDescent="0.25">
      <c r="A583" s="1"/>
      <c r="B583" s="1"/>
      <c r="C583" s="1"/>
      <c r="D583" s="1"/>
      <c r="E583" s="1"/>
      <c r="F583" s="1"/>
    </row>
    <row r="584" spans="1:6" x14ac:dyDescent="0.25">
      <c r="A584" s="1"/>
      <c r="B584" s="1"/>
      <c r="C584" s="1"/>
      <c r="D584" s="1"/>
      <c r="E584" s="1"/>
      <c r="F584" s="1"/>
    </row>
    <row r="585" spans="1:6" x14ac:dyDescent="0.25">
      <c r="A585" s="1"/>
      <c r="B585" s="1"/>
      <c r="C585" s="1"/>
      <c r="D585" s="1"/>
      <c r="E585" s="1"/>
      <c r="F585" s="1"/>
    </row>
    <row r="586" spans="1:6" x14ac:dyDescent="0.25">
      <c r="A586" s="1"/>
      <c r="B586" s="1"/>
      <c r="C586" s="1"/>
      <c r="D586" s="1"/>
      <c r="E586" s="1"/>
      <c r="F586" s="1"/>
    </row>
    <row r="587" spans="1:6" x14ac:dyDescent="0.25">
      <c r="A587" s="1"/>
      <c r="B587" s="1"/>
      <c r="C587" s="1"/>
      <c r="D587" s="1"/>
      <c r="E587" s="1"/>
      <c r="F587" s="1"/>
    </row>
    <row r="588" spans="1:6" x14ac:dyDescent="0.25">
      <c r="A588" s="1"/>
      <c r="B588" s="1"/>
      <c r="C588" s="1"/>
      <c r="D588" s="1"/>
      <c r="E588" s="1"/>
      <c r="F588" s="1"/>
    </row>
    <row r="589" spans="1:6" x14ac:dyDescent="0.25">
      <c r="A589" s="1"/>
      <c r="B589" s="1"/>
      <c r="C589" s="1"/>
      <c r="D589" s="1"/>
      <c r="E589" s="1"/>
      <c r="F589" s="1"/>
    </row>
    <row r="590" spans="1:6" x14ac:dyDescent="0.25">
      <c r="A590" s="1"/>
      <c r="B590" s="1"/>
      <c r="C590" s="1"/>
      <c r="D590" s="1"/>
      <c r="E590" s="1"/>
      <c r="F590" s="1"/>
    </row>
    <row r="591" spans="1:6" x14ac:dyDescent="0.25">
      <c r="A591" s="1"/>
      <c r="B591" s="1"/>
      <c r="C591" s="1"/>
      <c r="D591" s="1"/>
      <c r="E591" s="1"/>
      <c r="F591" s="1"/>
    </row>
    <row r="592" spans="1:6" x14ac:dyDescent="0.25">
      <c r="A592" s="1"/>
      <c r="B592" s="1"/>
      <c r="C592" s="1"/>
      <c r="D592" s="1"/>
      <c r="E592" s="1"/>
      <c r="F592" s="1"/>
    </row>
    <row r="593" spans="1:6" x14ac:dyDescent="0.25">
      <c r="A593" s="1"/>
      <c r="B593" s="1"/>
      <c r="C593" s="1"/>
      <c r="D593" s="1"/>
      <c r="E593" s="1"/>
      <c r="F593" s="1"/>
    </row>
    <row r="594" spans="1:6" x14ac:dyDescent="0.25">
      <c r="A594" s="1"/>
      <c r="B594" s="1"/>
      <c r="C594" s="1"/>
      <c r="D594" s="1"/>
      <c r="E594" s="1"/>
      <c r="F594" s="1"/>
    </row>
    <row r="595" spans="1:6" x14ac:dyDescent="0.25">
      <c r="A595" s="1"/>
      <c r="B595" s="1"/>
      <c r="C595" s="1"/>
      <c r="D595" s="1"/>
      <c r="E595" s="1"/>
      <c r="F595" s="1"/>
    </row>
    <row r="596" spans="1:6" x14ac:dyDescent="0.25">
      <c r="A596" s="1"/>
      <c r="B596" s="1"/>
      <c r="C596" s="1"/>
      <c r="D596" s="1"/>
      <c r="E596" s="1"/>
      <c r="F596" s="1"/>
    </row>
    <row r="597" spans="1:6" x14ac:dyDescent="0.25">
      <c r="A597" s="1"/>
      <c r="B597" s="1"/>
      <c r="C597" s="1"/>
      <c r="D597" s="1"/>
      <c r="E597" s="1"/>
      <c r="F597" s="1"/>
    </row>
    <row r="598" spans="1:6" x14ac:dyDescent="0.25">
      <c r="A598" s="1"/>
      <c r="B598" s="1"/>
      <c r="C598" s="1"/>
      <c r="D598" s="1"/>
      <c r="E598" s="1"/>
      <c r="F598" s="1"/>
    </row>
    <row r="599" spans="1:6" x14ac:dyDescent="0.25">
      <c r="A599" s="1"/>
      <c r="B599" s="1"/>
      <c r="C599" s="1"/>
      <c r="D599" s="1"/>
      <c r="E599" s="1"/>
      <c r="F599" s="1"/>
    </row>
    <row r="600" spans="1:6" x14ac:dyDescent="0.25">
      <c r="A600" s="1"/>
      <c r="B600" s="1"/>
      <c r="C600" s="1"/>
      <c r="D600" s="1"/>
      <c r="E600" s="1"/>
      <c r="F600" s="1"/>
    </row>
    <row r="601" spans="1:6" x14ac:dyDescent="0.25">
      <c r="A601" s="1"/>
      <c r="B601" s="1"/>
      <c r="C601" s="1"/>
      <c r="D601" s="1"/>
      <c r="E601" s="1"/>
      <c r="F601" s="1"/>
    </row>
    <row r="602" spans="1:6" x14ac:dyDescent="0.25">
      <c r="A602" s="1"/>
      <c r="B602" s="1"/>
      <c r="C602" s="1"/>
      <c r="D602" s="1"/>
      <c r="E602" s="1"/>
      <c r="F602" s="1"/>
    </row>
    <row r="603" spans="1:6" x14ac:dyDescent="0.25">
      <c r="A603" s="1"/>
      <c r="B603" s="1"/>
      <c r="C603" s="1"/>
      <c r="D603" s="1"/>
      <c r="E603" s="1"/>
      <c r="F603" s="1"/>
    </row>
    <row r="604" spans="1:6" x14ac:dyDescent="0.25">
      <c r="A604" s="1"/>
      <c r="B604" s="1"/>
      <c r="C604" s="1"/>
      <c r="D604" s="1"/>
      <c r="E604" s="1"/>
      <c r="F604" s="1"/>
    </row>
    <row r="605" spans="1:6" x14ac:dyDescent="0.25">
      <c r="A605" s="1"/>
      <c r="B605" s="1"/>
      <c r="C605" s="1"/>
      <c r="D605" s="1"/>
      <c r="E605" s="1"/>
      <c r="F605" s="1"/>
    </row>
    <row r="606" spans="1:6" x14ac:dyDescent="0.25">
      <c r="A606" s="1"/>
      <c r="B606" s="1"/>
      <c r="C606" s="1"/>
      <c r="D606" s="1"/>
      <c r="E606" s="1"/>
      <c r="F606" s="1"/>
    </row>
    <row r="607" spans="1:6" x14ac:dyDescent="0.25">
      <c r="A607" s="1"/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1"/>
      <c r="E608" s="1"/>
      <c r="F608" s="1"/>
    </row>
    <row r="609" spans="1:6" x14ac:dyDescent="0.25">
      <c r="A609" s="1"/>
      <c r="B609" s="1"/>
      <c r="C609" s="1"/>
      <c r="D609" s="1"/>
      <c r="E609" s="1"/>
      <c r="F609" s="1"/>
    </row>
    <row r="610" spans="1:6" x14ac:dyDescent="0.25">
      <c r="A610" s="1"/>
      <c r="B610" s="1"/>
      <c r="C610" s="1"/>
      <c r="D610" s="1"/>
      <c r="E610" s="1"/>
      <c r="F610" s="1"/>
    </row>
    <row r="611" spans="1:6" x14ac:dyDescent="0.25">
      <c r="A611" s="1"/>
      <c r="B611" s="1"/>
      <c r="C611" s="1"/>
      <c r="D611" s="1"/>
      <c r="E611" s="1"/>
      <c r="F611" s="1"/>
    </row>
    <row r="612" spans="1:6" x14ac:dyDescent="0.25">
      <c r="A612" s="1"/>
      <c r="B612" s="1"/>
      <c r="C612" s="1"/>
      <c r="D612" s="1"/>
      <c r="E612" s="1"/>
      <c r="F612" s="1"/>
    </row>
    <row r="613" spans="1:6" x14ac:dyDescent="0.25">
      <c r="A613" s="1"/>
      <c r="B613" s="1"/>
      <c r="C613" s="1"/>
      <c r="D613" s="1"/>
      <c r="E613" s="1"/>
      <c r="F613" s="1"/>
    </row>
    <row r="614" spans="1:6" x14ac:dyDescent="0.25">
      <c r="A614" s="1"/>
      <c r="B614" s="1"/>
      <c r="C614" s="1"/>
      <c r="D614" s="1"/>
      <c r="E614" s="1"/>
      <c r="F614" s="1"/>
    </row>
    <row r="615" spans="1:6" x14ac:dyDescent="0.25">
      <c r="A615" s="1"/>
      <c r="B615" s="1"/>
      <c r="C615" s="1"/>
      <c r="D615" s="1"/>
      <c r="E615" s="1"/>
      <c r="F615" s="1"/>
    </row>
    <row r="616" spans="1:6" x14ac:dyDescent="0.25">
      <c r="A616" s="1"/>
      <c r="B616" s="1"/>
      <c r="C616" s="1"/>
      <c r="D616" s="1"/>
      <c r="E616" s="1"/>
      <c r="F616" s="1"/>
    </row>
    <row r="617" spans="1:6" x14ac:dyDescent="0.25">
      <c r="A617" s="1"/>
      <c r="B617" s="1"/>
      <c r="C617" s="1"/>
      <c r="D617" s="1"/>
      <c r="E617" s="1"/>
      <c r="F617" s="1"/>
    </row>
    <row r="618" spans="1:6" x14ac:dyDescent="0.25">
      <c r="A618" s="1"/>
      <c r="B618" s="1"/>
      <c r="C618" s="1"/>
      <c r="D618" s="1"/>
      <c r="E618" s="1"/>
      <c r="F618" s="1"/>
    </row>
    <row r="619" spans="1:6" x14ac:dyDescent="0.25">
      <c r="A619" s="1"/>
      <c r="B619" s="1"/>
      <c r="C619" s="1"/>
      <c r="D619" s="1"/>
      <c r="E619" s="1"/>
      <c r="F619" s="1"/>
    </row>
    <row r="620" spans="1:6" x14ac:dyDescent="0.25">
      <c r="A620" s="1"/>
      <c r="B620" s="1"/>
      <c r="C620" s="1"/>
      <c r="D620" s="1"/>
      <c r="E620" s="1"/>
      <c r="F620" s="1"/>
    </row>
    <row r="621" spans="1:6" x14ac:dyDescent="0.25">
      <c r="A621" s="1"/>
      <c r="B621" s="1"/>
      <c r="C621" s="1"/>
      <c r="D621" s="1"/>
      <c r="E621" s="1"/>
      <c r="F621" s="1"/>
    </row>
    <row r="622" spans="1:6" x14ac:dyDescent="0.25">
      <c r="A622" s="1"/>
      <c r="B622" s="1"/>
      <c r="C622" s="1"/>
      <c r="D622" s="1"/>
      <c r="E622" s="1"/>
      <c r="F622" s="1"/>
    </row>
    <row r="623" spans="1:6" x14ac:dyDescent="0.25">
      <c r="A623" s="1"/>
      <c r="B623" s="1"/>
      <c r="C623" s="1"/>
      <c r="D623" s="1"/>
      <c r="E623" s="1"/>
      <c r="F623" s="1"/>
    </row>
    <row r="624" spans="1:6" x14ac:dyDescent="0.25">
      <c r="A624" s="1"/>
      <c r="B624" s="1"/>
      <c r="C624" s="1"/>
      <c r="D624" s="1"/>
      <c r="E624" s="1"/>
      <c r="F624" s="1"/>
    </row>
    <row r="625" spans="1:6" x14ac:dyDescent="0.25">
      <c r="A625" s="1"/>
      <c r="B625" s="1"/>
      <c r="C625" s="1"/>
      <c r="D625" s="1"/>
      <c r="E625" s="1"/>
      <c r="F625" s="1"/>
    </row>
    <row r="626" spans="1:6" x14ac:dyDescent="0.25">
      <c r="A626" s="1"/>
      <c r="B626" s="1"/>
      <c r="C626" s="1"/>
      <c r="D626" s="1"/>
      <c r="E626" s="1"/>
      <c r="F626" s="1"/>
    </row>
    <row r="627" spans="1:6" x14ac:dyDescent="0.25">
      <c r="A627" s="1"/>
      <c r="B627" s="1"/>
      <c r="C627" s="1"/>
      <c r="D627" s="1"/>
      <c r="E627" s="1"/>
      <c r="F627" s="1"/>
    </row>
    <row r="628" spans="1:6" x14ac:dyDescent="0.25">
      <c r="A628" s="1"/>
      <c r="B628" s="1"/>
      <c r="C628" s="1"/>
      <c r="D628" s="1"/>
      <c r="E628" s="1"/>
      <c r="F628" s="1"/>
    </row>
    <row r="629" spans="1:6" x14ac:dyDescent="0.25">
      <c r="A629" s="1"/>
      <c r="B629" s="1"/>
      <c r="C629" s="1"/>
      <c r="D629" s="1"/>
      <c r="E629" s="1"/>
      <c r="F629" s="1"/>
    </row>
    <row r="630" spans="1:6" x14ac:dyDescent="0.25">
      <c r="A630" s="1"/>
      <c r="B630" s="1"/>
      <c r="C630" s="1"/>
      <c r="D630" s="1"/>
      <c r="E630" s="1"/>
      <c r="F630" s="1"/>
    </row>
    <row r="631" spans="1:6" x14ac:dyDescent="0.25">
      <c r="A631" s="1"/>
      <c r="B631" s="1"/>
      <c r="C631" s="1"/>
      <c r="D631" s="1"/>
      <c r="E631" s="1"/>
      <c r="F631" s="1"/>
    </row>
    <row r="632" spans="1:6" x14ac:dyDescent="0.25">
      <c r="A632" s="1"/>
      <c r="B632" s="1"/>
      <c r="C632" s="1"/>
      <c r="D632" s="1"/>
      <c r="E632" s="1"/>
      <c r="F632" s="1"/>
    </row>
    <row r="633" spans="1:6" x14ac:dyDescent="0.25">
      <c r="A633" s="1"/>
      <c r="B633" s="1"/>
      <c r="C633" s="1"/>
      <c r="D633" s="1"/>
      <c r="E633" s="1"/>
      <c r="F633" s="1"/>
    </row>
    <row r="634" spans="1:6" x14ac:dyDescent="0.25">
      <c r="A634" s="1"/>
      <c r="B634" s="1"/>
      <c r="C634" s="1"/>
      <c r="D634" s="1"/>
      <c r="E634" s="1"/>
      <c r="F634" s="1"/>
    </row>
    <row r="635" spans="1:6" x14ac:dyDescent="0.25">
      <c r="A635" s="1"/>
      <c r="B635" s="1"/>
      <c r="C635" s="1"/>
      <c r="D635" s="1"/>
      <c r="E635" s="1"/>
      <c r="F635" s="1"/>
    </row>
    <row r="636" spans="1:6" x14ac:dyDescent="0.25">
      <c r="A636" s="1"/>
      <c r="B636" s="1"/>
      <c r="C636" s="1"/>
      <c r="D636" s="1"/>
      <c r="E636" s="1"/>
      <c r="F636" s="1"/>
    </row>
    <row r="637" spans="1:6" x14ac:dyDescent="0.25">
      <c r="A637" s="1"/>
      <c r="B637" s="1"/>
      <c r="C637" s="1"/>
      <c r="D637" s="1"/>
      <c r="E637" s="1"/>
      <c r="F637" s="1"/>
    </row>
    <row r="638" spans="1:6" x14ac:dyDescent="0.25">
      <c r="A638" s="1"/>
      <c r="B638" s="1"/>
      <c r="C638" s="1"/>
      <c r="D638" s="1"/>
      <c r="E638" s="1"/>
      <c r="F638" s="1"/>
    </row>
    <row r="639" spans="1:6" x14ac:dyDescent="0.25">
      <c r="A639" s="1"/>
      <c r="B639" s="1"/>
      <c r="C639" s="1"/>
      <c r="D639" s="1"/>
      <c r="E639" s="1"/>
      <c r="F639" s="1"/>
    </row>
    <row r="640" spans="1:6" x14ac:dyDescent="0.25">
      <c r="A640" s="1"/>
      <c r="B640" s="1"/>
      <c r="C640" s="1"/>
      <c r="D640" s="1"/>
      <c r="E640" s="1"/>
      <c r="F640" s="1"/>
    </row>
    <row r="641" spans="1:6" x14ac:dyDescent="0.25">
      <c r="A641" s="1"/>
      <c r="B641" s="1"/>
      <c r="C641" s="1"/>
      <c r="D641" s="1"/>
      <c r="E641" s="1"/>
      <c r="F641" s="1"/>
    </row>
    <row r="642" spans="1:6" x14ac:dyDescent="0.25">
      <c r="A642" s="1"/>
      <c r="B642" s="1"/>
      <c r="C642" s="1"/>
      <c r="D642" s="1"/>
      <c r="E642" s="1"/>
      <c r="F642" s="1"/>
    </row>
    <row r="643" spans="1:6" x14ac:dyDescent="0.25">
      <c r="A643" s="1"/>
      <c r="B643" s="1"/>
      <c r="C643" s="1"/>
      <c r="D643" s="1"/>
      <c r="E643" s="1"/>
      <c r="F643" s="1"/>
    </row>
    <row r="644" spans="1:6" x14ac:dyDescent="0.25">
      <c r="A644" s="1"/>
      <c r="B644" s="1"/>
      <c r="C644" s="1"/>
      <c r="D644" s="1"/>
      <c r="E644" s="1"/>
      <c r="F644" s="1"/>
    </row>
    <row r="645" spans="1:6" x14ac:dyDescent="0.25">
      <c r="A645" s="1"/>
      <c r="B645" s="1"/>
      <c r="C645" s="1"/>
      <c r="D645" s="1"/>
      <c r="E645" s="1"/>
      <c r="F645" s="1"/>
    </row>
    <row r="646" spans="1:6" x14ac:dyDescent="0.25">
      <c r="A646" s="1"/>
      <c r="B646" s="1"/>
      <c r="C646" s="1"/>
      <c r="D646" s="1"/>
      <c r="E646" s="1"/>
      <c r="F646" s="1"/>
    </row>
    <row r="647" spans="1:6" x14ac:dyDescent="0.25">
      <c r="A647" s="1"/>
      <c r="B647" s="1"/>
      <c r="C647" s="1"/>
      <c r="D647" s="1"/>
      <c r="E647" s="1"/>
      <c r="F647" s="1"/>
    </row>
    <row r="648" spans="1:6" x14ac:dyDescent="0.25">
      <c r="A648" s="1"/>
      <c r="B648" s="1"/>
      <c r="C648" s="1"/>
      <c r="D648" s="1"/>
      <c r="E648" s="1"/>
      <c r="F648" s="1"/>
    </row>
    <row r="649" spans="1:6" x14ac:dyDescent="0.25">
      <c r="A649" s="1"/>
      <c r="B649" s="1"/>
      <c r="C649" s="1"/>
      <c r="D649" s="1"/>
      <c r="E649" s="1"/>
      <c r="F649" s="1"/>
    </row>
    <row r="650" spans="1:6" x14ac:dyDescent="0.25">
      <c r="A650" s="1"/>
      <c r="B650" s="1"/>
      <c r="C650" s="1"/>
      <c r="D650" s="1"/>
      <c r="E650" s="1"/>
      <c r="F650" s="1"/>
    </row>
    <row r="651" spans="1:6" x14ac:dyDescent="0.25">
      <c r="A651" s="1"/>
      <c r="B651" s="1"/>
      <c r="C651" s="1"/>
      <c r="D651" s="1"/>
      <c r="E651" s="1"/>
      <c r="F651" s="1"/>
    </row>
    <row r="652" spans="1:6" x14ac:dyDescent="0.25">
      <c r="A652" s="1"/>
      <c r="B652" s="1"/>
      <c r="C652" s="1"/>
      <c r="D652" s="1"/>
      <c r="E652" s="1"/>
      <c r="F652" s="1"/>
    </row>
    <row r="653" spans="1:6" x14ac:dyDescent="0.25">
      <c r="A653" s="1"/>
      <c r="B653" s="1"/>
      <c r="C653" s="1"/>
      <c r="D653" s="1"/>
      <c r="E653" s="1"/>
      <c r="F653" s="1"/>
    </row>
    <row r="654" spans="1:6" x14ac:dyDescent="0.25">
      <c r="A654" s="1"/>
      <c r="B654" s="1"/>
      <c r="C654" s="1"/>
      <c r="D654" s="1"/>
      <c r="E654" s="1"/>
      <c r="F654" s="1"/>
    </row>
    <row r="655" spans="1:6" x14ac:dyDescent="0.25">
      <c r="A655" s="1"/>
      <c r="B655" s="1"/>
      <c r="C655" s="1"/>
      <c r="D655" s="1"/>
      <c r="E655" s="1"/>
      <c r="F655" s="1"/>
    </row>
    <row r="656" spans="1:6" x14ac:dyDescent="0.25">
      <c r="A656" s="1"/>
      <c r="B656" s="1"/>
      <c r="C656" s="1"/>
      <c r="D656" s="1"/>
      <c r="E656" s="1"/>
      <c r="F656" s="1"/>
    </row>
    <row r="657" spans="1:6" x14ac:dyDescent="0.25">
      <c r="A657" s="1"/>
      <c r="B657" s="1"/>
      <c r="C657" s="1"/>
      <c r="D657" s="1"/>
      <c r="E657" s="1"/>
      <c r="F657" s="1"/>
    </row>
    <row r="658" spans="1:6" x14ac:dyDescent="0.25">
      <c r="A658" s="1"/>
      <c r="B658" s="1"/>
      <c r="C658" s="1"/>
      <c r="D658" s="1"/>
      <c r="E658" s="1"/>
      <c r="F658" s="1"/>
    </row>
    <row r="659" spans="1:6" x14ac:dyDescent="0.25">
      <c r="A659" s="1"/>
      <c r="B659" s="1"/>
      <c r="C659" s="1"/>
      <c r="D659" s="1"/>
      <c r="E659" s="1"/>
      <c r="F659" s="1"/>
    </row>
    <row r="660" spans="1:6" x14ac:dyDescent="0.25">
      <c r="A660" s="1"/>
      <c r="B660" s="1"/>
      <c r="C660" s="1"/>
      <c r="D660" s="1"/>
      <c r="E660" s="1"/>
      <c r="F660" s="1"/>
    </row>
    <row r="661" spans="1:6" x14ac:dyDescent="0.25">
      <c r="A661" s="1"/>
      <c r="B661" s="1"/>
      <c r="C661" s="1"/>
      <c r="D661" s="1"/>
      <c r="E661" s="1"/>
      <c r="F661" s="1"/>
    </row>
    <row r="662" spans="1:6" x14ac:dyDescent="0.25">
      <c r="A662" s="1"/>
      <c r="B662" s="1"/>
      <c r="C662" s="1"/>
      <c r="D662" s="1"/>
      <c r="E662" s="1"/>
      <c r="F662" s="1"/>
    </row>
    <row r="663" spans="1:6" x14ac:dyDescent="0.25">
      <c r="A663" s="1"/>
      <c r="B663" s="1"/>
      <c r="C663" s="1"/>
      <c r="D663" s="1"/>
      <c r="E663" s="1"/>
      <c r="F663" s="1"/>
    </row>
    <row r="664" spans="1:6" x14ac:dyDescent="0.25">
      <c r="A664" s="1"/>
      <c r="B664" s="1"/>
      <c r="C664" s="1"/>
      <c r="D664" s="1"/>
      <c r="E664" s="1"/>
      <c r="F664" s="1"/>
    </row>
    <row r="665" spans="1:6" x14ac:dyDescent="0.25">
      <c r="A665" s="1"/>
      <c r="B665" s="1"/>
      <c r="C665" s="1"/>
      <c r="D665" s="1"/>
      <c r="E665" s="1"/>
      <c r="F665" s="1"/>
    </row>
    <row r="666" spans="1:6" x14ac:dyDescent="0.25">
      <c r="A666" s="1"/>
      <c r="B666" s="1"/>
      <c r="C666" s="1"/>
      <c r="D666" s="1"/>
      <c r="E666" s="1"/>
      <c r="F666" s="1"/>
    </row>
    <row r="667" spans="1:6" x14ac:dyDescent="0.25">
      <c r="A667" s="1"/>
      <c r="B667" s="1"/>
      <c r="C667" s="1"/>
      <c r="D667" s="1"/>
      <c r="E667" s="1"/>
      <c r="F667" s="1"/>
    </row>
    <row r="668" spans="1:6" x14ac:dyDescent="0.25">
      <c r="A668" s="1"/>
      <c r="B668" s="1"/>
      <c r="C668" s="1"/>
      <c r="D668" s="1"/>
      <c r="E668" s="1"/>
      <c r="F668" s="1"/>
    </row>
    <row r="669" spans="1:6" x14ac:dyDescent="0.25">
      <c r="A669" s="1"/>
      <c r="B669" s="1"/>
      <c r="C669" s="1"/>
      <c r="D669" s="1"/>
      <c r="E669" s="1"/>
      <c r="F669" s="1"/>
    </row>
    <row r="670" spans="1:6" x14ac:dyDescent="0.25">
      <c r="A670" s="1"/>
      <c r="B670" s="1"/>
      <c r="C670" s="1"/>
      <c r="D670" s="1"/>
      <c r="E670" s="1"/>
      <c r="F670" s="1"/>
    </row>
    <row r="671" spans="1:6" x14ac:dyDescent="0.25">
      <c r="A671" s="1"/>
      <c r="B671" s="1"/>
      <c r="C671" s="1"/>
      <c r="D671" s="1"/>
      <c r="E671" s="1"/>
      <c r="F671" s="1"/>
    </row>
    <row r="672" spans="1:6" x14ac:dyDescent="0.25">
      <c r="A672" s="1"/>
      <c r="B672" s="1"/>
      <c r="C672" s="1"/>
      <c r="D672" s="1"/>
      <c r="E672" s="1"/>
      <c r="F672" s="1"/>
    </row>
    <row r="673" spans="1:6" x14ac:dyDescent="0.25">
      <c r="A673" s="1"/>
      <c r="B673" s="1"/>
      <c r="C673" s="1"/>
      <c r="D673" s="1"/>
      <c r="E673" s="1"/>
      <c r="F673" s="1"/>
    </row>
    <row r="674" spans="1:6" x14ac:dyDescent="0.25">
      <c r="A674" s="1"/>
      <c r="B674" s="1"/>
      <c r="C674" s="1"/>
      <c r="D674" s="1"/>
      <c r="E674" s="1"/>
      <c r="F674" s="1"/>
    </row>
    <row r="675" spans="1:6" x14ac:dyDescent="0.25">
      <c r="A675" s="1"/>
      <c r="B675" s="1"/>
      <c r="C675" s="1"/>
      <c r="D675" s="1"/>
      <c r="E675" s="1"/>
      <c r="F675" s="1"/>
    </row>
    <row r="676" spans="1:6" x14ac:dyDescent="0.25">
      <c r="A676" s="1"/>
      <c r="B676" s="1"/>
      <c r="C676" s="1"/>
      <c r="D676" s="1"/>
      <c r="E676" s="1"/>
      <c r="F676" s="1"/>
    </row>
    <row r="677" spans="1:6" x14ac:dyDescent="0.25">
      <c r="A677" s="1"/>
      <c r="B677" s="1"/>
      <c r="C677" s="1"/>
      <c r="D677" s="1"/>
      <c r="E677" s="1"/>
      <c r="F677" s="1"/>
    </row>
    <row r="678" spans="1:6" x14ac:dyDescent="0.25">
      <c r="A678" s="1"/>
      <c r="B678" s="1"/>
      <c r="C678" s="1"/>
      <c r="D678" s="1"/>
      <c r="E678" s="1"/>
      <c r="F678" s="1"/>
    </row>
    <row r="679" spans="1:6" x14ac:dyDescent="0.25">
      <c r="A679" s="1"/>
      <c r="B679" s="1"/>
      <c r="C679" s="1"/>
      <c r="D679" s="1"/>
      <c r="E679" s="1"/>
      <c r="F679" s="1"/>
    </row>
    <row r="680" spans="1:6" x14ac:dyDescent="0.25">
      <c r="A680" s="1"/>
      <c r="B680" s="1"/>
      <c r="C680" s="1"/>
      <c r="D680" s="1"/>
      <c r="E680" s="1"/>
      <c r="F680" s="1"/>
    </row>
    <row r="681" spans="1:6" x14ac:dyDescent="0.25">
      <c r="A681" s="1"/>
      <c r="B681" s="1"/>
      <c r="C681" s="1"/>
      <c r="D681" s="1"/>
      <c r="E681" s="1"/>
      <c r="F681" s="1"/>
    </row>
    <row r="682" spans="1:6" x14ac:dyDescent="0.25">
      <c r="A682" s="1"/>
      <c r="B682" s="1"/>
      <c r="C682" s="1"/>
      <c r="D682" s="1"/>
      <c r="E682" s="1"/>
      <c r="F682" s="1"/>
    </row>
    <row r="683" spans="1:6" x14ac:dyDescent="0.25">
      <c r="A683" s="1"/>
      <c r="B683" s="1"/>
      <c r="C683" s="1"/>
      <c r="D683" s="1"/>
      <c r="E683" s="1"/>
      <c r="F683" s="1"/>
    </row>
    <row r="684" spans="1:6" x14ac:dyDescent="0.25">
      <c r="A684" s="1"/>
      <c r="B684" s="1"/>
      <c r="C684" s="1"/>
      <c r="D684" s="1"/>
      <c r="E684" s="1"/>
      <c r="F684" s="1"/>
    </row>
    <row r="685" spans="1:6" x14ac:dyDescent="0.25">
      <c r="A685" s="1"/>
      <c r="B685" s="1"/>
      <c r="C685" s="1"/>
      <c r="D685" s="1"/>
      <c r="E685" s="1"/>
      <c r="F685" s="1"/>
    </row>
    <row r="686" spans="1:6" x14ac:dyDescent="0.25">
      <c r="A686" s="1"/>
      <c r="B686" s="1"/>
      <c r="C686" s="1"/>
      <c r="D686" s="1"/>
      <c r="E686" s="1"/>
      <c r="F686" s="1"/>
    </row>
    <row r="687" spans="1:6" x14ac:dyDescent="0.25">
      <c r="A687" s="1"/>
      <c r="B687" s="1"/>
      <c r="C687" s="1"/>
      <c r="D687" s="1"/>
      <c r="E687" s="1"/>
      <c r="F687" s="1"/>
    </row>
    <row r="688" spans="1:6" x14ac:dyDescent="0.25">
      <c r="A688" s="1"/>
      <c r="B688" s="1"/>
      <c r="C688" s="1"/>
      <c r="D688" s="1"/>
      <c r="E688" s="1"/>
      <c r="F688" s="1"/>
    </row>
    <row r="689" spans="1:6" x14ac:dyDescent="0.25">
      <c r="A689" s="1"/>
      <c r="B689" s="1"/>
      <c r="C689" s="1"/>
      <c r="D689" s="1"/>
      <c r="E689" s="1"/>
      <c r="F689" s="1"/>
    </row>
    <row r="690" spans="1:6" x14ac:dyDescent="0.25">
      <c r="A690" s="1"/>
      <c r="B690" s="1"/>
      <c r="C690" s="1"/>
      <c r="D690" s="1"/>
      <c r="E690" s="1"/>
      <c r="F690" s="1"/>
    </row>
    <row r="691" spans="1:6" x14ac:dyDescent="0.25">
      <c r="A691" s="1"/>
      <c r="B691" s="1"/>
      <c r="C691" s="1"/>
      <c r="D691" s="1"/>
      <c r="E691" s="1"/>
      <c r="F691" s="1"/>
    </row>
    <row r="692" spans="1:6" x14ac:dyDescent="0.25">
      <c r="A692" s="1"/>
      <c r="B692" s="1"/>
      <c r="C692" s="1"/>
      <c r="D692" s="1"/>
      <c r="E692" s="1"/>
      <c r="F692" s="1"/>
    </row>
    <row r="693" spans="1:6" x14ac:dyDescent="0.25">
      <c r="A693" s="1"/>
      <c r="B693" s="1"/>
      <c r="C693" s="1"/>
      <c r="D693" s="1"/>
      <c r="E693" s="1"/>
      <c r="F693" s="1"/>
    </row>
    <row r="694" spans="1:6" x14ac:dyDescent="0.25">
      <c r="A694" s="1"/>
      <c r="B694" s="1"/>
      <c r="C694" s="1"/>
      <c r="D694" s="1"/>
      <c r="E694" s="1"/>
      <c r="F694" s="1"/>
    </row>
    <row r="695" spans="1:6" x14ac:dyDescent="0.25">
      <c r="A695" s="1"/>
      <c r="B695" s="1"/>
      <c r="C695" s="1"/>
      <c r="D695" s="1"/>
      <c r="E695" s="1"/>
      <c r="F695" s="1"/>
    </row>
    <row r="696" spans="1:6" x14ac:dyDescent="0.25">
      <c r="A696" s="1"/>
      <c r="B696" s="1"/>
      <c r="C696" s="1"/>
      <c r="D696" s="1"/>
      <c r="E696" s="1"/>
      <c r="F696" s="1"/>
    </row>
    <row r="697" spans="1:6" x14ac:dyDescent="0.25">
      <c r="A697" s="1"/>
      <c r="B697" s="1"/>
      <c r="C697" s="1"/>
      <c r="D697" s="1"/>
      <c r="E697" s="1"/>
      <c r="F697" s="1"/>
    </row>
    <row r="698" spans="1:6" x14ac:dyDescent="0.25">
      <c r="A698" s="1"/>
      <c r="B698" s="1"/>
      <c r="C698" s="1"/>
      <c r="D698" s="1"/>
      <c r="E698" s="1"/>
      <c r="F698" s="1"/>
    </row>
    <row r="699" spans="1:6" x14ac:dyDescent="0.25">
      <c r="A699" s="1"/>
      <c r="B699" s="1"/>
      <c r="C699" s="1"/>
      <c r="D699" s="1"/>
      <c r="E699" s="1"/>
      <c r="F699" s="1"/>
    </row>
    <row r="700" spans="1:6" x14ac:dyDescent="0.25">
      <c r="A700" s="1"/>
      <c r="B700" s="1"/>
      <c r="C700" s="1"/>
      <c r="D700" s="1"/>
      <c r="E700" s="1"/>
      <c r="F700" s="1"/>
    </row>
    <row r="701" spans="1:6" x14ac:dyDescent="0.25">
      <c r="A701" s="1"/>
      <c r="B701" s="1"/>
      <c r="C701" s="1"/>
      <c r="D701" s="1"/>
      <c r="E701" s="1"/>
      <c r="F701" s="1"/>
    </row>
    <row r="702" spans="1:6" x14ac:dyDescent="0.25">
      <c r="A702" s="1"/>
      <c r="B702" s="1"/>
      <c r="C702" s="1"/>
      <c r="D702" s="1"/>
      <c r="E702" s="1"/>
      <c r="F702" s="1"/>
    </row>
    <row r="703" spans="1:6" x14ac:dyDescent="0.25">
      <c r="A703" s="1"/>
      <c r="B703" s="1"/>
      <c r="C703" s="1"/>
      <c r="D703" s="1"/>
      <c r="E703" s="1"/>
      <c r="F703" s="1"/>
    </row>
    <row r="704" spans="1:6" x14ac:dyDescent="0.25">
      <c r="A704" s="1"/>
      <c r="B704" s="1"/>
      <c r="C704" s="1"/>
      <c r="D704" s="1"/>
      <c r="E704" s="1"/>
      <c r="F704" s="1"/>
    </row>
    <row r="705" spans="1:6" x14ac:dyDescent="0.25">
      <c r="A705" s="1"/>
      <c r="B705" s="1"/>
      <c r="C705" s="1"/>
      <c r="D705" s="1"/>
      <c r="E705" s="1"/>
      <c r="F705" s="1"/>
    </row>
    <row r="706" spans="1:6" x14ac:dyDescent="0.25">
      <c r="A706" s="1"/>
      <c r="B706" s="1"/>
      <c r="C706" s="1"/>
      <c r="D706" s="1"/>
      <c r="E706" s="1"/>
      <c r="F706" s="1"/>
    </row>
    <row r="707" spans="1:6" x14ac:dyDescent="0.25">
      <c r="A707" s="1"/>
      <c r="B707" s="1"/>
      <c r="C707" s="1"/>
      <c r="D707" s="1"/>
      <c r="E707" s="1"/>
      <c r="F707" s="1"/>
    </row>
    <row r="708" spans="1:6" x14ac:dyDescent="0.25">
      <c r="A708" s="1"/>
      <c r="B708" s="1"/>
      <c r="C708" s="1"/>
      <c r="D708" s="1"/>
      <c r="E708" s="1"/>
      <c r="F708" s="1"/>
    </row>
    <row r="709" spans="1:6" x14ac:dyDescent="0.25">
      <c r="A709" s="1"/>
      <c r="B709" s="1"/>
      <c r="C709" s="1"/>
      <c r="D709" s="1"/>
      <c r="E709" s="1"/>
      <c r="F709" s="1"/>
    </row>
    <row r="710" spans="1:6" x14ac:dyDescent="0.25">
      <c r="A710" s="1"/>
      <c r="B710" s="1"/>
      <c r="C710" s="1"/>
      <c r="D710" s="1"/>
      <c r="E710" s="1"/>
      <c r="F710" s="1"/>
    </row>
    <row r="711" spans="1:6" x14ac:dyDescent="0.25">
      <c r="A711" s="1"/>
      <c r="B711" s="1"/>
      <c r="C711" s="1"/>
      <c r="D711" s="1"/>
      <c r="E711" s="1"/>
      <c r="F711" s="1"/>
    </row>
    <row r="712" spans="1:6" x14ac:dyDescent="0.25">
      <c r="A712" s="1"/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1"/>
      <c r="E713" s="1"/>
      <c r="F713" s="1"/>
    </row>
    <row r="714" spans="1:6" x14ac:dyDescent="0.25">
      <c r="A714" s="1"/>
      <c r="B714" s="1"/>
      <c r="C714" s="1"/>
      <c r="D714" s="1"/>
      <c r="E714" s="1"/>
      <c r="F714" s="1"/>
    </row>
    <row r="715" spans="1:6" x14ac:dyDescent="0.25">
      <c r="A715" s="1"/>
      <c r="B715" s="1"/>
      <c r="C715" s="1"/>
      <c r="D715" s="1"/>
      <c r="E715" s="1"/>
      <c r="F715" s="1"/>
    </row>
    <row r="716" spans="1:6" x14ac:dyDescent="0.25">
      <c r="A716" s="1"/>
      <c r="B716" s="1"/>
      <c r="C716" s="1"/>
      <c r="D716" s="1"/>
      <c r="E716" s="1"/>
      <c r="F716" s="1"/>
    </row>
    <row r="717" spans="1:6" x14ac:dyDescent="0.25">
      <c r="A717" s="1"/>
      <c r="B717" s="1"/>
      <c r="C717" s="1"/>
      <c r="D717" s="1"/>
      <c r="E717" s="1"/>
      <c r="F717" s="1"/>
    </row>
    <row r="718" spans="1:6" x14ac:dyDescent="0.25">
      <c r="A718" s="1"/>
      <c r="B718" s="1"/>
      <c r="C718" s="1"/>
      <c r="D718" s="1"/>
      <c r="E718" s="1"/>
      <c r="F718" s="1"/>
    </row>
    <row r="719" spans="1:6" x14ac:dyDescent="0.25">
      <c r="A719" s="1"/>
      <c r="B719" s="1"/>
      <c r="C719" s="1"/>
      <c r="D719" s="1"/>
      <c r="E719" s="1"/>
      <c r="F719" s="1"/>
    </row>
    <row r="720" spans="1:6" x14ac:dyDescent="0.25">
      <c r="A720" s="1"/>
      <c r="B720" s="1"/>
      <c r="C720" s="1"/>
      <c r="D720" s="1"/>
      <c r="E720" s="1"/>
      <c r="F720" s="1"/>
    </row>
    <row r="721" spans="1:6" x14ac:dyDescent="0.25">
      <c r="A721" s="1"/>
      <c r="B721" s="1"/>
      <c r="C721" s="1"/>
      <c r="D721" s="1"/>
      <c r="E721" s="1"/>
      <c r="F721" s="1"/>
    </row>
    <row r="722" spans="1:6" x14ac:dyDescent="0.25">
      <c r="A722" s="1"/>
      <c r="B722" s="1"/>
      <c r="C722" s="1"/>
      <c r="D722" s="1"/>
      <c r="E722" s="1"/>
      <c r="F722" s="1"/>
    </row>
    <row r="723" spans="1:6" x14ac:dyDescent="0.25">
      <c r="A723" s="1"/>
      <c r="B723" s="1"/>
      <c r="C723" s="1"/>
      <c r="D723" s="1"/>
      <c r="E723" s="1"/>
      <c r="F723" s="1"/>
    </row>
    <row r="724" spans="1:6" x14ac:dyDescent="0.25">
      <c r="A724" s="1"/>
      <c r="B724" s="1"/>
      <c r="C724" s="1"/>
      <c r="D724" s="1"/>
      <c r="E724" s="1"/>
      <c r="F724" s="1"/>
    </row>
    <row r="725" spans="1:6" x14ac:dyDescent="0.25">
      <c r="A725" s="1"/>
      <c r="B725" s="1"/>
      <c r="C725" s="1"/>
      <c r="D725" s="1"/>
      <c r="E725" s="1"/>
      <c r="F725" s="1"/>
    </row>
    <row r="726" spans="1:6" x14ac:dyDescent="0.25">
      <c r="A726" s="1"/>
      <c r="B726" s="1"/>
      <c r="C726" s="1"/>
      <c r="D726" s="1"/>
      <c r="E726" s="1"/>
      <c r="F726" s="1"/>
    </row>
    <row r="727" spans="1:6" x14ac:dyDescent="0.25">
      <c r="A727" s="1"/>
      <c r="B727" s="1"/>
      <c r="C727" s="1"/>
      <c r="D727" s="1"/>
      <c r="E727" s="1"/>
      <c r="F727" s="1"/>
    </row>
    <row r="728" spans="1:6" x14ac:dyDescent="0.25">
      <c r="A728" s="1"/>
      <c r="B728" s="1"/>
      <c r="C728" s="1"/>
      <c r="D728" s="1"/>
      <c r="E728" s="1"/>
      <c r="F728" s="1"/>
    </row>
    <row r="729" spans="1:6" x14ac:dyDescent="0.25">
      <c r="A729" s="1"/>
      <c r="B729" s="1"/>
      <c r="C729" s="1"/>
      <c r="D729" s="1"/>
      <c r="E729" s="1"/>
      <c r="F729" s="1"/>
    </row>
    <row r="730" spans="1:6" x14ac:dyDescent="0.25">
      <c r="A730" s="1"/>
      <c r="B730" s="1"/>
      <c r="C730" s="1"/>
      <c r="D730" s="1"/>
      <c r="E730" s="1"/>
      <c r="F730" s="1"/>
    </row>
    <row r="731" spans="1:6" x14ac:dyDescent="0.25">
      <c r="A731" s="1"/>
      <c r="B731" s="1"/>
      <c r="C731" s="1"/>
      <c r="D731" s="1"/>
      <c r="E731" s="1"/>
      <c r="F731" s="1"/>
    </row>
    <row r="732" spans="1:6" x14ac:dyDescent="0.25">
      <c r="A732" s="1"/>
      <c r="B732" s="1"/>
      <c r="C732" s="1"/>
      <c r="D732" s="1"/>
      <c r="E732" s="1"/>
      <c r="F732" s="1"/>
    </row>
    <row r="733" spans="1:6" x14ac:dyDescent="0.25">
      <c r="A733" s="1"/>
      <c r="B733" s="1"/>
      <c r="C733" s="1"/>
      <c r="D733" s="1"/>
      <c r="E733" s="1"/>
      <c r="F733" s="1"/>
    </row>
    <row r="734" spans="1:6" x14ac:dyDescent="0.25">
      <c r="A734" s="1"/>
      <c r="B734" s="1"/>
      <c r="C734" s="1"/>
      <c r="D734" s="1"/>
      <c r="E734" s="1"/>
      <c r="F734" s="1"/>
    </row>
    <row r="735" spans="1:6" x14ac:dyDescent="0.25">
      <c r="A735" s="1"/>
      <c r="B735" s="1"/>
      <c r="C735" s="1"/>
      <c r="D735" s="1"/>
      <c r="E735" s="1"/>
      <c r="F735" s="1"/>
    </row>
    <row r="736" spans="1:6" x14ac:dyDescent="0.25">
      <c r="A736" s="1"/>
      <c r="B736" s="1"/>
      <c r="C736" s="1"/>
      <c r="D736" s="1"/>
      <c r="E736" s="1"/>
      <c r="F736" s="1"/>
    </row>
    <row r="737" spans="1:6" x14ac:dyDescent="0.25">
      <c r="A737" s="1"/>
      <c r="B737" s="1"/>
      <c r="C737" s="1"/>
      <c r="D737" s="1"/>
      <c r="E737" s="1"/>
      <c r="F737" s="1"/>
    </row>
    <row r="738" spans="1:6" x14ac:dyDescent="0.25">
      <c r="A738" s="1"/>
      <c r="B738" s="1"/>
      <c r="C738" s="1"/>
      <c r="D738" s="1"/>
      <c r="E738" s="1"/>
      <c r="F738" s="1"/>
    </row>
    <row r="739" spans="1:6" x14ac:dyDescent="0.25">
      <c r="A739" s="1"/>
      <c r="B739" s="1"/>
      <c r="C739" s="1"/>
      <c r="D739" s="1"/>
      <c r="E739" s="1"/>
      <c r="F739" s="1"/>
    </row>
    <row r="740" spans="1:6" x14ac:dyDescent="0.25">
      <c r="A740" s="1"/>
      <c r="B740" s="1"/>
      <c r="C740" s="1"/>
      <c r="D740" s="1"/>
      <c r="E740" s="1"/>
      <c r="F740" s="1"/>
    </row>
    <row r="741" spans="1:6" x14ac:dyDescent="0.25">
      <c r="A741" s="1"/>
      <c r="B741" s="1"/>
      <c r="C741" s="1"/>
      <c r="D741" s="1"/>
      <c r="E741" s="1"/>
      <c r="F741" s="1"/>
    </row>
    <row r="742" spans="1:6" x14ac:dyDescent="0.25">
      <c r="A742" s="1"/>
      <c r="B742" s="1"/>
      <c r="C742" s="1"/>
      <c r="D742" s="1"/>
      <c r="E742" s="1"/>
      <c r="F742" s="1"/>
    </row>
    <row r="743" spans="1:6" x14ac:dyDescent="0.25">
      <c r="A743" s="1"/>
      <c r="B743" s="1"/>
      <c r="C743" s="1"/>
      <c r="D743" s="1"/>
      <c r="E743" s="1"/>
      <c r="F743" s="1"/>
    </row>
    <row r="744" spans="1:6" x14ac:dyDescent="0.25">
      <c r="A744" s="1"/>
      <c r="B744" s="1"/>
      <c r="C744" s="1"/>
      <c r="D744" s="1"/>
      <c r="E744" s="1"/>
      <c r="F744" s="1"/>
    </row>
    <row r="745" spans="1:6" x14ac:dyDescent="0.25">
      <c r="A745" s="1"/>
      <c r="B745" s="1"/>
      <c r="C745" s="1"/>
      <c r="D745" s="1"/>
      <c r="E745" s="1"/>
      <c r="F745" s="1"/>
    </row>
    <row r="746" spans="1:6" x14ac:dyDescent="0.25">
      <c r="A746" s="1"/>
      <c r="B746" s="1"/>
      <c r="C746" s="1"/>
      <c r="D746" s="1"/>
      <c r="E746" s="1"/>
      <c r="F746" s="1"/>
    </row>
    <row r="747" spans="1:6" x14ac:dyDescent="0.25">
      <c r="A747" s="1"/>
      <c r="B747" s="1"/>
      <c r="C747" s="1"/>
      <c r="D747" s="1"/>
      <c r="E747" s="1"/>
      <c r="F747" s="1"/>
    </row>
    <row r="748" spans="1:6" x14ac:dyDescent="0.25">
      <c r="A748" s="1"/>
      <c r="B748" s="1"/>
      <c r="C748" s="1"/>
      <c r="D748" s="1"/>
      <c r="E748" s="1"/>
      <c r="F748" s="1"/>
    </row>
    <row r="749" spans="1:6" x14ac:dyDescent="0.25">
      <c r="A749" s="1"/>
      <c r="B749" s="1"/>
      <c r="C749" s="1"/>
      <c r="D749" s="1"/>
      <c r="E749" s="1"/>
      <c r="F749" s="1"/>
    </row>
    <row r="750" spans="1:6" x14ac:dyDescent="0.25">
      <c r="A750" s="1"/>
      <c r="B750" s="1"/>
      <c r="C750" s="1"/>
      <c r="D750" s="1"/>
      <c r="E750" s="1"/>
      <c r="F750" s="1"/>
    </row>
    <row r="751" spans="1:6" x14ac:dyDescent="0.25">
      <c r="A751" s="1"/>
      <c r="B751" s="1"/>
      <c r="C751" s="1"/>
      <c r="D751" s="1"/>
      <c r="E751" s="1"/>
      <c r="F751" s="1"/>
    </row>
    <row r="752" spans="1:6" x14ac:dyDescent="0.25">
      <c r="A752" s="1"/>
      <c r="B752" s="1"/>
      <c r="C752" s="1"/>
      <c r="D752" s="1"/>
      <c r="E752" s="1"/>
      <c r="F752" s="1"/>
    </row>
    <row r="753" spans="1:6" x14ac:dyDescent="0.25">
      <c r="A753" s="1"/>
      <c r="B753" s="1"/>
      <c r="C753" s="1"/>
      <c r="D753" s="1"/>
      <c r="E753" s="1"/>
      <c r="F753" s="1"/>
    </row>
    <row r="754" spans="1:6" x14ac:dyDescent="0.25">
      <c r="A754" s="1"/>
      <c r="B754" s="1"/>
      <c r="C754" s="1"/>
      <c r="D754" s="1"/>
      <c r="E754" s="1"/>
      <c r="F754" s="1"/>
    </row>
    <row r="755" spans="1:6" x14ac:dyDescent="0.25">
      <c r="A755" s="1"/>
      <c r="B755" s="1"/>
      <c r="C755" s="1"/>
      <c r="D755" s="1"/>
      <c r="E755" s="1"/>
      <c r="F755" s="1"/>
    </row>
    <row r="756" spans="1:6" x14ac:dyDescent="0.25">
      <c r="A756" s="1"/>
      <c r="B756" s="1"/>
      <c r="C756" s="1"/>
      <c r="D756" s="1"/>
      <c r="E756" s="1"/>
      <c r="F756" s="1"/>
    </row>
    <row r="757" spans="1:6" x14ac:dyDescent="0.25">
      <c r="A757" s="1"/>
      <c r="B757" s="1"/>
      <c r="C757" s="1"/>
      <c r="D757" s="1"/>
      <c r="E757" s="1"/>
      <c r="F757" s="1"/>
    </row>
    <row r="758" spans="1:6" x14ac:dyDescent="0.25">
      <c r="A758" s="1"/>
      <c r="B758" s="1"/>
      <c r="C758" s="1"/>
      <c r="D758" s="1"/>
      <c r="E758" s="1"/>
      <c r="F758" s="1"/>
    </row>
    <row r="759" spans="1:6" x14ac:dyDescent="0.25">
      <c r="A759" s="1"/>
      <c r="B759" s="1"/>
      <c r="C759" s="1"/>
      <c r="D759" s="1"/>
      <c r="E759" s="1"/>
      <c r="F759" s="1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"/>
      <c r="B762" s="1"/>
      <c r="C762" s="1"/>
      <c r="D762" s="1"/>
      <c r="E762" s="1"/>
      <c r="F762" s="1"/>
    </row>
    <row r="763" spans="1:6" x14ac:dyDescent="0.25">
      <c r="A763" s="1"/>
      <c r="B763" s="1"/>
      <c r="C763" s="1"/>
      <c r="D763" s="1"/>
      <c r="E763" s="1"/>
      <c r="F763" s="1"/>
    </row>
    <row r="764" spans="1:6" x14ac:dyDescent="0.25">
      <c r="A764" s="1"/>
      <c r="B764" s="1"/>
      <c r="C764" s="1"/>
      <c r="D764" s="1"/>
      <c r="E764" s="1"/>
      <c r="F764" s="1"/>
    </row>
  </sheetData>
  <mergeCells count="16">
    <mergeCell ref="K2:M2"/>
    <mergeCell ref="B24:E24"/>
    <mergeCell ref="B26:E26"/>
    <mergeCell ref="B27:E27"/>
    <mergeCell ref="B2:F2"/>
    <mergeCell ref="B3:F3"/>
    <mergeCell ref="B4:C4"/>
    <mergeCell ref="B5:C5"/>
    <mergeCell ref="B6:C6"/>
    <mergeCell ref="B7:E7"/>
    <mergeCell ref="B9:E9"/>
    <mergeCell ref="B10:E10"/>
    <mergeCell ref="B11:F11"/>
    <mergeCell ref="B18:D18"/>
    <mergeCell ref="B23:E23"/>
    <mergeCell ref="B8:E8"/>
  </mergeCells>
  <pageMargins left="0.23622047244094491" right="0.23622047244094491" top="0" bottom="0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1"/>
  <sheetViews>
    <sheetView topLeftCell="A12" workbookViewId="0">
      <selection activeCell="F18" sqref="F18"/>
    </sheetView>
  </sheetViews>
  <sheetFormatPr defaultColWidth="14.453125" defaultRowHeight="12.5" x14ac:dyDescent="0.25"/>
  <cols>
    <col min="1" max="1" width="9.1796875" style="71" customWidth="1"/>
    <col min="2" max="2" width="47.26953125" style="71" customWidth="1"/>
    <col min="3" max="3" width="12.1796875" style="71" customWidth="1"/>
    <col min="4" max="4" width="9.1796875" style="71" hidden="1" customWidth="1"/>
    <col min="5" max="22" width="9.1796875" style="71" customWidth="1"/>
    <col min="23" max="16384" width="14.453125" style="71"/>
  </cols>
  <sheetData>
    <row r="1" spans="1:22" ht="17.5" x14ac:dyDescent="0.35">
      <c r="A1" s="99"/>
      <c r="B1" s="173" t="s">
        <v>43</v>
      </c>
      <c r="C1" s="174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15" x14ac:dyDescent="0.3">
      <c r="A2" s="99"/>
      <c r="B2" s="172" t="s">
        <v>44</v>
      </c>
      <c r="C2" s="151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ht="13.5" x14ac:dyDescent="0.3">
      <c r="A3" s="99">
        <v>21000</v>
      </c>
      <c r="B3" s="72" t="s">
        <v>45</v>
      </c>
      <c r="C3" s="73">
        <v>230000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13.5" x14ac:dyDescent="0.3">
      <c r="A4" s="99">
        <v>21030</v>
      </c>
      <c r="B4" s="72" t="s">
        <v>46</v>
      </c>
      <c r="C4" s="73">
        <v>70000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13.5" x14ac:dyDescent="0.3">
      <c r="A5" s="99">
        <v>21020</v>
      </c>
      <c r="B5" s="72" t="s">
        <v>47</v>
      </c>
      <c r="C5" s="73">
        <v>1350000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 ht="13.5" x14ac:dyDescent="0.3">
      <c r="A6" s="99">
        <v>21040</v>
      </c>
      <c r="B6" s="72" t="s">
        <v>48</v>
      </c>
      <c r="C6" s="73">
        <v>60000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ht="13.5" x14ac:dyDescent="0.3">
      <c r="A7" s="99">
        <v>21060</v>
      </c>
      <c r="B7" s="72" t="s">
        <v>49</v>
      </c>
      <c r="C7" s="73">
        <v>40000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</row>
    <row r="8" spans="1:22" ht="13.5" x14ac:dyDescent="0.3">
      <c r="A8" s="99">
        <v>21090</v>
      </c>
      <c r="B8" s="72" t="s">
        <v>50</v>
      </c>
      <c r="C8" s="73">
        <v>20000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</row>
    <row r="9" spans="1:22" ht="13.5" x14ac:dyDescent="0.3">
      <c r="A9" s="99">
        <v>21070</v>
      </c>
      <c r="B9" s="72" t="s">
        <v>51</v>
      </c>
      <c r="C9" s="73">
        <v>60000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1:22" ht="13.5" x14ac:dyDescent="0.3">
      <c r="A10" s="143">
        <v>21080</v>
      </c>
      <c r="B10" s="144" t="s">
        <v>52</v>
      </c>
      <c r="C10" s="126">
        <v>50000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1:22" ht="13.5" x14ac:dyDescent="0.3">
      <c r="A11" s="99"/>
      <c r="B11" s="105" t="s">
        <v>53</v>
      </c>
      <c r="C11" s="74">
        <f>SUM(C3:C10)</f>
        <v>1880000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</row>
    <row r="12" spans="1:22" x14ac:dyDescent="0.25">
      <c r="A12" s="99"/>
      <c r="B12" s="106"/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ht="15" x14ac:dyDescent="0.3">
      <c r="A13" s="99"/>
      <c r="B13" s="172" t="s">
        <v>54</v>
      </c>
      <c r="C13" s="151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1:22" ht="13.5" x14ac:dyDescent="0.3">
      <c r="A14" s="99">
        <v>29000</v>
      </c>
      <c r="B14" s="72" t="s">
        <v>55</v>
      </c>
      <c r="C14" s="73">
        <v>45000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1:22" ht="13.5" x14ac:dyDescent="0.3">
      <c r="A15" s="99">
        <v>29300</v>
      </c>
      <c r="B15" s="72" t="s">
        <v>56</v>
      </c>
      <c r="C15" s="73">
        <v>15000</v>
      </c>
      <c r="D15" s="99" t="s">
        <v>57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</row>
    <row r="16" spans="1:22" ht="13.5" x14ac:dyDescent="0.3">
      <c r="A16" s="99">
        <v>29200</v>
      </c>
      <c r="B16" s="72" t="s">
        <v>58</v>
      </c>
      <c r="C16" s="73">
        <v>25000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7" spans="1:22" s="127" customFormat="1" ht="13.5" x14ac:dyDescent="0.3">
      <c r="A17" s="99">
        <v>29400</v>
      </c>
      <c r="B17" s="72" t="s">
        <v>59</v>
      </c>
      <c r="C17" s="73">
        <v>20000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13.5" x14ac:dyDescent="0.3">
      <c r="A18" s="99"/>
      <c r="B18" s="105" t="s">
        <v>60</v>
      </c>
      <c r="C18" s="108">
        <f>SUM(C14:C17)</f>
        <v>105000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2" ht="13.5" x14ac:dyDescent="0.3">
      <c r="A19" s="99"/>
      <c r="B19" s="105"/>
      <c r="C19" s="10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</row>
    <row r="20" spans="1:22" ht="15" x14ac:dyDescent="0.3">
      <c r="A20" s="99"/>
      <c r="B20" s="172" t="s">
        <v>61</v>
      </c>
      <c r="C20" s="151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1:22" ht="13.5" x14ac:dyDescent="0.3">
      <c r="A21" s="99">
        <v>29100</v>
      </c>
      <c r="B21" s="72" t="s">
        <v>32</v>
      </c>
      <c r="C21" s="73">
        <v>55000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</row>
    <row r="22" spans="1:22" ht="13.5" x14ac:dyDescent="0.3">
      <c r="A22" s="99"/>
      <c r="B22" s="109" t="s">
        <v>38</v>
      </c>
      <c r="C22" s="108">
        <f>SUM(C21)</f>
        <v>55000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</row>
    <row r="23" spans="1:22" x14ac:dyDescent="0.25">
      <c r="A23" s="99"/>
      <c r="B23" s="110"/>
      <c r="C23" s="111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</row>
    <row r="24" spans="1:22" ht="15" x14ac:dyDescent="0.3">
      <c r="A24" s="99"/>
      <c r="B24" s="172" t="s">
        <v>62</v>
      </c>
      <c r="C24" s="151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</row>
    <row r="25" spans="1:22" ht="13.5" x14ac:dyDescent="0.3">
      <c r="A25" s="99">
        <v>30000</v>
      </c>
      <c r="B25" s="72" t="s">
        <v>63</v>
      </c>
      <c r="C25" s="73">
        <v>75000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1:22" ht="13.5" x14ac:dyDescent="0.3">
      <c r="A26" s="99"/>
      <c r="B26" s="105" t="s">
        <v>64</v>
      </c>
      <c r="C26" s="74">
        <f>SUM(C25)</f>
        <v>75000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</row>
    <row r="27" spans="1:22" x14ac:dyDescent="0.25">
      <c r="A27" s="99"/>
      <c r="B27" s="106"/>
      <c r="C27" s="10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</row>
    <row r="28" spans="1:22" ht="15" x14ac:dyDescent="0.3">
      <c r="A28" s="99"/>
      <c r="B28" s="172" t="s">
        <v>65</v>
      </c>
      <c r="C28" s="151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</row>
    <row r="29" spans="1:22" ht="13.5" x14ac:dyDescent="0.3">
      <c r="A29" s="99">
        <v>26000</v>
      </c>
      <c r="B29" s="72" t="s">
        <v>66</v>
      </c>
      <c r="C29" s="73">
        <v>100000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</row>
    <row r="30" spans="1:22" ht="13.5" x14ac:dyDescent="0.3">
      <c r="A30" s="99">
        <v>26100</v>
      </c>
      <c r="B30" s="72" t="s">
        <v>67</v>
      </c>
      <c r="C30" s="73">
        <v>8500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</row>
    <row r="31" spans="1:22" ht="13.5" x14ac:dyDescent="0.3">
      <c r="A31" s="99">
        <v>26200</v>
      </c>
      <c r="B31" s="72" t="s">
        <v>68</v>
      </c>
      <c r="C31" s="73">
        <v>21070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</row>
    <row r="32" spans="1:22" ht="13.5" x14ac:dyDescent="0.3">
      <c r="A32" s="99"/>
      <c r="B32" s="105" t="s">
        <v>69</v>
      </c>
      <c r="C32" s="74">
        <f>SUM(C29:C31)</f>
        <v>129570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</row>
    <row r="33" spans="1:22" x14ac:dyDescent="0.25">
      <c r="A33" s="99"/>
      <c r="B33" s="106"/>
      <c r="C33" s="107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</row>
    <row r="34" spans="1:22" ht="15" x14ac:dyDescent="0.3">
      <c r="A34" s="99"/>
      <c r="B34" s="172" t="s">
        <v>70</v>
      </c>
      <c r="C34" s="151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</row>
    <row r="35" spans="1:22" ht="13.5" x14ac:dyDescent="0.3">
      <c r="A35" s="99">
        <v>21100</v>
      </c>
      <c r="B35" s="72" t="s">
        <v>71</v>
      </c>
      <c r="C35" s="73">
        <v>20000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</row>
    <row r="36" spans="1:22" ht="13.5" x14ac:dyDescent="0.3">
      <c r="A36" s="99">
        <v>21150</v>
      </c>
      <c r="B36" s="72" t="s">
        <v>72</v>
      </c>
      <c r="C36" s="73">
        <v>10000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</row>
    <row r="37" spans="1:22" ht="13.5" x14ac:dyDescent="0.3">
      <c r="A37" s="99"/>
      <c r="B37" s="105" t="s">
        <v>73</v>
      </c>
      <c r="C37" s="74">
        <f>SUM(C35:C36)</f>
        <v>30000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</row>
    <row r="38" spans="1:22" x14ac:dyDescent="0.25">
      <c r="A38" s="99"/>
      <c r="B38" s="112"/>
      <c r="C38" s="113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</row>
    <row r="39" spans="1:22" ht="15" x14ac:dyDescent="0.3">
      <c r="A39" s="99"/>
      <c r="B39" s="172" t="s">
        <v>74</v>
      </c>
      <c r="C39" s="151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</row>
    <row r="40" spans="1:22" ht="13.5" x14ac:dyDescent="0.3">
      <c r="A40" s="99">
        <v>27000</v>
      </c>
      <c r="B40" s="72" t="s">
        <v>75</v>
      </c>
      <c r="C40" s="73">
        <v>35000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</row>
    <row r="41" spans="1:22" ht="13.5" x14ac:dyDescent="0.3">
      <c r="A41" s="99"/>
      <c r="B41" s="109" t="s">
        <v>76</v>
      </c>
      <c r="C41" s="74">
        <f>SUM(C40)</f>
        <v>35000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</row>
    <row r="42" spans="1:22" x14ac:dyDescent="0.2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</row>
    <row r="43" spans="1:22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</row>
    <row r="44" spans="1:22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</row>
    <row r="45" spans="1:22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</row>
    <row r="46" spans="1:22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</row>
    <row r="47" spans="1:22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</row>
    <row r="48" spans="1:22" x14ac:dyDescent="0.2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</row>
    <row r="49" spans="1:22" x14ac:dyDescent="0.2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</row>
    <row r="50" spans="1:22" x14ac:dyDescent="0.2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22" x14ac:dyDescent="0.2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</row>
    <row r="52" spans="1:22" x14ac:dyDescent="0.2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</row>
    <row r="53" spans="1:22" x14ac:dyDescent="0.2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</row>
    <row r="54" spans="1:22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</row>
    <row r="55" spans="1:22" x14ac:dyDescent="0.2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</row>
    <row r="56" spans="1:22" x14ac:dyDescent="0.25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</row>
    <row r="57" spans="1:22" x14ac:dyDescent="0.25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</row>
    <row r="58" spans="1:22" x14ac:dyDescent="0.2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</row>
    <row r="59" spans="1:22" x14ac:dyDescent="0.25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</row>
    <row r="60" spans="1:22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</row>
    <row r="61" spans="1:22" x14ac:dyDescent="0.25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</row>
    <row r="62" spans="1:22" x14ac:dyDescent="0.25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</row>
    <row r="63" spans="1:22" x14ac:dyDescent="0.25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</row>
    <row r="64" spans="1:22" x14ac:dyDescent="0.2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</row>
    <row r="65" spans="1:22" x14ac:dyDescent="0.25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</row>
    <row r="66" spans="1:22" x14ac:dyDescent="0.25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</row>
    <row r="67" spans="1:22" x14ac:dyDescent="0.25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</row>
    <row r="68" spans="1:22" x14ac:dyDescent="0.2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</row>
    <row r="69" spans="1:22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</row>
    <row r="70" spans="1:22" x14ac:dyDescent="0.25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</row>
    <row r="71" spans="1:22" x14ac:dyDescent="0.25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</row>
    <row r="72" spans="1:22" x14ac:dyDescent="0.25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</row>
    <row r="73" spans="1:22" x14ac:dyDescent="0.25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</row>
    <row r="74" spans="1:22" x14ac:dyDescent="0.2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</row>
    <row r="75" spans="1:22" x14ac:dyDescent="0.2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</row>
    <row r="76" spans="1:22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</row>
    <row r="77" spans="1:22" x14ac:dyDescent="0.2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</row>
    <row r="78" spans="1:22" x14ac:dyDescent="0.25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</row>
    <row r="79" spans="1:22" x14ac:dyDescent="0.25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</row>
    <row r="80" spans="1:22" x14ac:dyDescent="0.25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</row>
    <row r="81" spans="1:22" x14ac:dyDescent="0.25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</row>
    <row r="82" spans="1:22" x14ac:dyDescent="0.25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</row>
    <row r="83" spans="1:22" x14ac:dyDescent="0.25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</row>
    <row r="84" spans="1:22" x14ac:dyDescent="0.25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</row>
    <row r="85" spans="1:22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</row>
    <row r="86" spans="1:22" x14ac:dyDescent="0.25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</row>
    <row r="87" spans="1:22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</row>
    <row r="88" spans="1:22" x14ac:dyDescent="0.25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</row>
    <row r="89" spans="1:22" x14ac:dyDescent="0.25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</row>
    <row r="90" spans="1:22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</row>
    <row r="91" spans="1:22" x14ac:dyDescent="0.25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</row>
    <row r="92" spans="1:22" x14ac:dyDescent="0.25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</row>
    <row r="93" spans="1:22" x14ac:dyDescent="0.25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</row>
    <row r="94" spans="1:22" x14ac:dyDescent="0.25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</row>
    <row r="95" spans="1:22" x14ac:dyDescent="0.25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</row>
    <row r="96" spans="1:22" x14ac:dyDescent="0.25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</row>
    <row r="97" spans="1:22" x14ac:dyDescent="0.25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</row>
    <row r="98" spans="1:22" x14ac:dyDescent="0.25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</row>
    <row r="99" spans="1:22" x14ac:dyDescent="0.25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</row>
    <row r="100" spans="1:22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</row>
    <row r="101" spans="1:22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</row>
    <row r="102" spans="1:22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</row>
    <row r="103" spans="1:22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</row>
    <row r="104" spans="1:22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</row>
    <row r="105" spans="1:22" x14ac:dyDescent="0.25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</row>
    <row r="106" spans="1:22" x14ac:dyDescent="0.25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</row>
    <row r="107" spans="1:22" x14ac:dyDescent="0.25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</row>
    <row r="108" spans="1:22" x14ac:dyDescent="0.25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</row>
    <row r="109" spans="1:22" x14ac:dyDescent="0.25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</row>
    <row r="110" spans="1:22" x14ac:dyDescent="0.25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</row>
    <row r="111" spans="1:22" x14ac:dyDescent="0.2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</row>
    <row r="112" spans="1:22" x14ac:dyDescent="0.25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</row>
    <row r="113" spans="1:22" x14ac:dyDescent="0.25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</row>
    <row r="114" spans="1:22" x14ac:dyDescent="0.25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</row>
    <row r="115" spans="1:22" x14ac:dyDescent="0.25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</row>
    <row r="116" spans="1:22" x14ac:dyDescent="0.25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</row>
    <row r="117" spans="1:22" x14ac:dyDescent="0.25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</row>
    <row r="118" spans="1:22" x14ac:dyDescent="0.25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</row>
    <row r="119" spans="1:22" x14ac:dyDescent="0.25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</row>
    <row r="120" spans="1:22" x14ac:dyDescent="0.25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</row>
    <row r="121" spans="1:22" x14ac:dyDescent="0.25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</row>
    <row r="122" spans="1:22" x14ac:dyDescent="0.25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</row>
    <row r="123" spans="1:22" x14ac:dyDescent="0.25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</row>
    <row r="124" spans="1:22" x14ac:dyDescent="0.25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</row>
    <row r="125" spans="1:22" x14ac:dyDescent="0.25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</row>
    <row r="126" spans="1:22" x14ac:dyDescent="0.25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</row>
    <row r="127" spans="1:22" x14ac:dyDescent="0.25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</row>
    <row r="128" spans="1:22" x14ac:dyDescent="0.25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</row>
    <row r="129" spans="1:22" x14ac:dyDescent="0.25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</row>
    <row r="130" spans="1:22" x14ac:dyDescent="0.25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</row>
    <row r="131" spans="1:22" x14ac:dyDescent="0.25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</row>
    <row r="132" spans="1:22" x14ac:dyDescent="0.25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</row>
    <row r="133" spans="1:22" x14ac:dyDescent="0.25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</row>
    <row r="134" spans="1:22" x14ac:dyDescent="0.25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</row>
    <row r="135" spans="1:22" x14ac:dyDescent="0.25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</row>
    <row r="136" spans="1:22" x14ac:dyDescent="0.25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</row>
    <row r="137" spans="1:22" x14ac:dyDescent="0.25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</row>
    <row r="138" spans="1:22" x14ac:dyDescent="0.25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</row>
    <row r="139" spans="1:22" x14ac:dyDescent="0.25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</row>
    <row r="140" spans="1:22" x14ac:dyDescent="0.25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</row>
    <row r="141" spans="1:22" x14ac:dyDescent="0.25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</row>
    <row r="142" spans="1:22" x14ac:dyDescent="0.25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</row>
    <row r="143" spans="1:22" x14ac:dyDescent="0.25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</row>
    <row r="144" spans="1:22" x14ac:dyDescent="0.25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</row>
    <row r="145" spans="1:22" x14ac:dyDescent="0.25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</row>
    <row r="146" spans="1:22" x14ac:dyDescent="0.25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</row>
    <row r="147" spans="1:22" x14ac:dyDescent="0.25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</row>
    <row r="148" spans="1:22" x14ac:dyDescent="0.25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</row>
    <row r="149" spans="1:22" x14ac:dyDescent="0.25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</row>
    <row r="150" spans="1:22" x14ac:dyDescent="0.25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</row>
    <row r="151" spans="1:22" x14ac:dyDescent="0.25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</row>
    <row r="152" spans="1:22" x14ac:dyDescent="0.25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</row>
    <row r="153" spans="1:22" x14ac:dyDescent="0.25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</row>
    <row r="154" spans="1:22" x14ac:dyDescent="0.25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</row>
    <row r="155" spans="1:22" x14ac:dyDescent="0.25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</row>
    <row r="156" spans="1:22" x14ac:dyDescent="0.25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</row>
    <row r="157" spans="1:22" x14ac:dyDescent="0.25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</row>
    <row r="158" spans="1:22" x14ac:dyDescent="0.25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</row>
    <row r="159" spans="1:22" x14ac:dyDescent="0.25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</row>
    <row r="160" spans="1:22" x14ac:dyDescent="0.25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</row>
    <row r="161" spans="1:22" x14ac:dyDescent="0.25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</row>
    <row r="162" spans="1:22" x14ac:dyDescent="0.25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</row>
    <row r="163" spans="1:22" x14ac:dyDescent="0.25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</row>
    <row r="164" spans="1:22" x14ac:dyDescent="0.25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</row>
    <row r="165" spans="1:22" x14ac:dyDescent="0.25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</row>
    <row r="166" spans="1:22" x14ac:dyDescent="0.25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</row>
    <row r="167" spans="1:22" x14ac:dyDescent="0.25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</row>
    <row r="168" spans="1:22" x14ac:dyDescent="0.25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</row>
    <row r="169" spans="1:22" x14ac:dyDescent="0.25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</row>
    <row r="170" spans="1:22" x14ac:dyDescent="0.25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</row>
    <row r="171" spans="1:22" x14ac:dyDescent="0.25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</row>
    <row r="172" spans="1:22" x14ac:dyDescent="0.25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</row>
    <row r="173" spans="1:22" x14ac:dyDescent="0.25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</row>
    <row r="174" spans="1:22" x14ac:dyDescent="0.25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</row>
    <row r="175" spans="1:22" x14ac:dyDescent="0.25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</row>
    <row r="176" spans="1:22" x14ac:dyDescent="0.25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</row>
    <row r="177" spans="1:22" x14ac:dyDescent="0.25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</row>
    <row r="178" spans="1:22" x14ac:dyDescent="0.25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</row>
    <row r="179" spans="1:22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</row>
    <row r="180" spans="1:22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</row>
    <row r="181" spans="1:22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</row>
    <row r="182" spans="1:22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</row>
    <row r="183" spans="1:22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</row>
    <row r="184" spans="1:22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</row>
    <row r="185" spans="1:22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</row>
    <row r="186" spans="1:22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</row>
    <row r="187" spans="1:22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</row>
    <row r="188" spans="1:22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</row>
    <row r="189" spans="1:22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</row>
    <row r="190" spans="1:22" x14ac:dyDescent="0.25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</row>
    <row r="191" spans="1:22" x14ac:dyDescent="0.25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</row>
    <row r="192" spans="1:22" x14ac:dyDescent="0.25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</row>
    <row r="193" spans="1:22" x14ac:dyDescent="0.25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</row>
    <row r="194" spans="1:22" x14ac:dyDescent="0.25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</row>
    <row r="195" spans="1:22" x14ac:dyDescent="0.25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</row>
    <row r="196" spans="1:22" x14ac:dyDescent="0.25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</row>
    <row r="197" spans="1:22" x14ac:dyDescent="0.25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</row>
    <row r="198" spans="1:22" x14ac:dyDescent="0.25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</row>
    <row r="199" spans="1:22" x14ac:dyDescent="0.25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</row>
    <row r="200" spans="1:22" x14ac:dyDescent="0.25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</row>
    <row r="201" spans="1:22" x14ac:dyDescent="0.25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</row>
    <row r="202" spans="1:22" x14ac:dyDescent="0.25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</row>
    <row r="203" spans="1:22" x14ac:dyDescent="0.25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</row>
    <row r="204" spans="1:22" x14ac:dyDescent="0.25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</row>
    <row r="205" spans="1:22" x14ac:dyDescent="0.25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</row>
    <row r="206" spans="1:22" x14ac:dyDescent="0.25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</row>
    <row r="207" spans="1:22" x14ac:dyDescent="0.25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</row>
    <row r="208" spans="1:22" x14ac:dyDescent="0.25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</row>
    <row r="209" spans="1:22" x14ac:dyDescent="0.25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</row>
    <row r="210" spans="1:22" x14ac:dyDescent="0.25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</row>
    <row r="211" spans="1:22" x14ac:dyDescent="0.25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</row>
    <row r="212" spans="1:22" x14ac:dyDescent="0.25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</row>
    <row r="213" spans="1:22" x14ac:dyDescent="0.25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</row>
    <row r="214" spans="1:22" x14ac:dyDescent="0.25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</row>
    <row r="215" spans="1:22" x14ac:dyDescent="0.25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</row>
    <row r="216" spans="1:22" x14ac:dyDescent="0.25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</row>
    <row r="217" spans="1:22" x14ac:dyDescent="0.25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</row>
    <row r="218" spans="1:22" x14ac:dyDescent="0.25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</row>
    <row r="219" spans="1:22" x14ac:dyDescent="0.25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</row>
    <row r="220" spans="1:22" x14ac:dyDescent="0.25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</row>
    <row r="221" spans="1:22" x14ac:dyDescent="0.25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</row>
    <row r="222" spans="1:22" x14ac:dyDescent="0.25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</row>
    <row r="223" spans="1:22" x14ac:dyDescent="0.25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</row>
    <row r="224" spans="1:22" x14ac:dyDescent="0.25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</row>
    <row r="225" spans="1:22" x14ac:dyDescent="0.25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</row>
    <row r="226" spans="1:22" x14ac:dyDescent="0.25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</row>
    <row r="227" spans="1:22" x14ac:dyDescent="0.25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</row>
    <row r="228" spans="1:22" x14ac:dyDescent="0.25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</row>
    <row r="229" spans="1:22" x14ac:dyDescent="0.25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</row>
    <row r="230" spans="1:22" x14ac:dyDescent="0.25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</row>
    <row r="231" spans="1:22" x14ac:dyDescent="0.25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</row>
    <row r="232" spans="1:22" x14ac:dyDescent="0.25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</row>
    <row r="233" spans="1:22" x14ac:dyDescent="0.25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</row>
    <row r="234" spans="1:22" x14ac:dyDescent="0.25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</row>
    <row r="235" spans="1:22" x14ac:dyDescent="0.25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</row>
    <row r="236" spans="1:22" x14ac:dyDescent="0.25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</row>
    <row r="237" spans="1:22" x14ac:dyDescent="0.25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</row>
    <row r="238" spans="1:22" x14ac:dyDescent="0.25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</row>
    <row r="239" spans="1:22" x14ac:dyDescent="0.25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</row>
    <row r="240" spans="1:22" x14ac:dyDescent="0.25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</row>
    <row r="241" spans="1:22" x14ac:dyDescent="0.25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</row>
  </sheetData>
  <mergeCells count="8">
    <mergeCell ref="B28:C28"/>
    <mergeCell ref="B34:C34"/>
    <mergeCell ref="B39:C39"/>
    <mergeCell ref="B1:C1"/>
    <mergeCell ref="B2:C2"/>
    <mergeCell ref="B13:C13"/>
    <mergeCell ref="B20:C20"/>
    <mergeCell ref="B24:C24"/>
  </mergeCells>
  <pageMargins left="0.33" right="0.23" top="1" bottom="1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0"/>
  <sheetViews>
    <sheetView topLeftCell="A24" workbookViewId="0">
      <selection activeCell="H16" sqref="H16"/>
    </sheetView>
  </sheetViews>
  <sheetFormatPr defaultColWidth="14.453125" defaultRowHeight="12.5" x14ac:dyDescent="0.25"/>
  <cols>
    <col min="1" max="1" width="9.1796875" customWidth="1"/>
    <col min="2" max="2" width="26.453125" customWidth="1"/>
    <col min="3" max="3" width="9.81640625" customWidth="1"/>
    <col min="4" max="4" width="9.453125" customWidth="1"/>
    <col min="5" max="5" width="10.26953125" customWidth="1"/>
    <col min="6" max="6" width="15.7265625" customWidth="1"/>
    <col min="7" max="7" width="9.1796875" customWidth="1"/>
    <col min="8" max="8" width="16.81640625" customWidth="1"/>
    <col min="9" max="17" width="9.1796875" customWidth="1"/>
  </cols>
  <sheetData>
    <row r="1" spans="1:24" ht="17.5" x14ac:dyDescent="0.35">
      <c r="A1" s="2"/>
      <c r="B1" s="179" t="s">
        <v>77</v>
      </c>
      <c r="C1" s="180"/>
      <c r="D1" s="180"/>
      <c r="E1" s="180"/>
      <c r="F1" s="18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</row>
    <row r="2" spans="1:24" ht="15" x14ac:dyDescent="0.3">
      <c r="A2" s="2">
        <v>34000</v>
      </c>
      <c r="B2" s="181" t="s">
        <v>78</v>
      </c>
      <c r="C2" s="182"/>
      <c r="D2" s="182"/>
      <c r="E2" s="183"/>
      <c r="F2" s="43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"/>
      <c r="X2" s="1"/>
    </row>
    <row r="3" spans="1:24" ht="13.5" x14ac:dyDescent="0.3">
      <c r="A3" s="2">
        <v>34050</v>
      </c>
      <c r="B3" s="184" t="s">
        <v>79</v>
      </c>
      <c r="C3" s="150"/>
      <c r="D3" s="150"/>
      <c r="E3" s="150"/>
      <c r="F3" s="29">
        <v>15000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</row>
    <row r="4" spans="1:24" ht="13.5" x14ac:dyDescent="0.3">
      <c r="A4" s="2"/>
      <c r="B4" s="82" t="s">
        <v>80</v>
      </c>
      <c r="C4" s="83"/>
      <c r="D4" s="83"/>
      <c r="E4" s="83"/>
      <c r="F4" s="30">
        <f>SUM(F2:F3)</f>
        <v>15000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</row>
    <row r="5" spans="1:24" ht="16.5" x14ac:dyDescent="0.55000000000000004">
      <c r="A5" s="2"/>
      <c r="B5" s="51"/>
      <c r="C5" s="53"/>
      <c r="D5" s="53"/>
      <c r="E5" s="53"/>
      <c r="F5" s="29"/>
      <c r="G5" s="31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</row>
    <row r="6" spans="1:24" ht="15" x14ac:dyDescent="0.3">
      <c r="A6" s="2"/>
      <c r="B6" s="84" t="s">
        <v>81</v>
      </c>
      <c r="C6" s="85"/>
      <c r="D6" s="85"/>
      <c r="E6" s="85"/>
      <c r="F6" s="86"/>
      <c r="G6" s="100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</row>
    <row r="7" spans="1:24" ht="13.5" x14ac:dyDescent="0.3">
      <c r="A7" s="2">
        <v>34370</v>
      </c>
      <c r="B7" s="51" t="s">
        <v>82</v>
      </c>
      <c r="C7" s="53"/>
      <c r="D7" s="53"/>
      <c r="E7" s="53"/>
      <c r="F7" s="20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S7" s="1"/>
      <c r="T7" s="1"/>
      <c r="U7" s="1"/>
      <c r="V7" s="1"/>
      <c r="W7" s="1"/>
      <c r="X7" s="1"/>
    </row>
    <row r="8" spans="1:24" ht="13.5" x14ac:dyDescent="0.3">
      <c r="A8" s="2">
        <v>34310</v>
      </c>
      <c r="B8" s="51" t="s">
        <v>83</v>
      </c>
      <c r="C8" s="53"/>
      <c r="D8" s="53"/>
      <c r="E8" s="53"/>
      <c r="F8" s="20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  <c r="S8" s="1"/>
      <c r="T8" s="1"/>
      <c r="U8" s="1"/>
      <c r="V8" s="1"/>
      <c r="W8" s="1"/>
      <c r="X8" s="1"/>
    </row>
    <row r="9" spans="1:24" ht="13.5" x14ac:dyDescent="0.3">
      <c r="A9" s="2">
        <v>34420</v>
      </c>
      <c r="B9" s="51" t="s">
        <v>84</v>
      </c>
      <c r="C9" s="53"/>
      <c r="D9" s="53"/>
      <c r="E9" s="53"/>
      <c r="F9" s="20">
        <v>0</v>
      </c>
      <c r="G9" s="2"/>
      <c r="H9" s="2"/>
      <c r="I9" s="101"/>
      <c r="J9" s="2"/>
      <c r="K9" s="2"/>
      <c r="L9" s="2"/>
      <c r="M9" s="2"/>
      <c r="N9" s="2"/>
      <c r="O9" s="2"/>
      <c r="P9" s="2"/>
      <c r="Q9" s="2"/>
      <c r="R9" s="1"/>
      <c r="S9" s="1"/>
      <c r="T9" s="1"/>
      <c r="U9" s="1"/>
      <c r="V9" s="1"/>
      <c r="W9" s="1"/>
      <c r="X9" s="1"/>
    </row>
    <row r="10" spans="1:24" ht="13.5" x14ac:dyDescent="0.3">
      <c r="A10" s="2">
        <v>34240</v>
      </c>
      <c r="B10" s="184" t="s">
        <v>85</v>
      </c>
      <c r="C10" s="150"/>
      <c r="D10" s="150"/>
      <c r="E10" s="151"/>
      <c r="F10" s="20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1"/>
      <c r="T10" s="1"/>
      <c r="U10" s="1"/>
      <c r="V10" s="1"/>
      <c r="W10" s="1"/>
      <c r="X10" s="1"/>
    </row>
    <row r="11" spans="1:24" ht="13.5" x14ac:dyDescent="0.3">
      <c r="A11" s="2">
        <v>34120</v>
      </c>
      <c r="B11" s="51" t="s">
        <v>86</v>
      </c>
      <c r="C11" s="53"/>
      <c r="D11" s="53"/>
      <c r="E11" s="53"/>
      <c r="F11" s="20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</row>
    <row r="12" spans="1:24" ht="13.5" x14ac:dyDescent="0.3">
      <c r="A12" s="2"/>
      <c r="B12" s="82" t="s">
        <v>87</v>
      </c>
      <c r="C12" s="53"/>
      <c r="D12" s="53"/>
      <c r="E12" s="53"/>
      <c r="F12" s="22">
        <f>SUM(F7:F11)</f>
        <v>0</v>
      </c>
      <c r="G12" s="2"/>
      <c r="H12" s="2"/>
      <c r="I12" s="102"/>
      <c r="J12" s="2"/>
      <c r="K12" s="2"/>
      <c r="L12" s="2"/>
      <c r="M12" s="2"/>
      <c r="N12" s="2"/>
      <c r="O12" s="2"/>
      <c r="P12" s="2"/>
      <c r="Q12" s="2"/>
      <c r="R12" s="1"/>
      <c r="S12" s="1"/>
      <c r="T12" s="1"/>
      <c r="U12" s="1"/>
      <c r="V12" s="1"/>
      <c r="W12" s="1"/>
      <c r="X12" s="1"/>
    </row>
    <row r="13" spans="1:24" ht="13.5" x14ac:dyDescent="0.3">
      <c r="A13" s="2"/>
      <c r="B13" s="2"/>
      <c r="C13" s="2"/>
      <c r="D13" s="2"/>
      <c r="E13" s="2"/>
      <c r="F13" s="2"/>
      <c r="G13" s="2"/>
      <c r="H13" s="2"/>
      <c r="I13" s="102"/>
      <c r="J13" s="2"/>
      <c r="K13" s="2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  <c r="W13" s="1"/>
      <c r="X13" s="1"/>
    </row>
    <row r="14" spans="1:24" ht="15" x14ac:dyDescent="0.3">
      <c r="A14" s="2"/>
      <c r="B14" s="84" t="s">
        <v>88</v>
      </c>
      <c r="C14" s="85"/>
      <c r="D14" s="85"/>
      <c r="E14" s="85"/>
      <c r="F14" s="8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"/>
      <c r="S14" s="1"/>
      <c r="T14" s="1"/>
      <c r="U14" s="1"/>
      <c r="V14" s="1"/>
      <c r="W14" s="1"/>
      <c r="X14" s="1"/>
    </row>
    <row r="15" spans="1:24" ht="13.5" x14ac:dyDescent="0.3">
      <c r="A15" s="103">
        <v>34970</v>
      </c>
      <c r="B15" s="51" t="s">
        <v>215</v>
      </c>
      <c r="C15" s="53"/>
      <c r="D15" s="53"/>
      <c r="E15" s="53"/>
      <c r="F15" s="24">
        <v>20000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1"/>
      <c r="S15" s="1"/>
      <c r="T15" s="1"/>
      <c r="U15" s="1"/>
      <c r="V15" s="1"/>
      <c r="W15" s="1"/>
      <c r="X15" s="1"/>
    </row>
    <row r="16" spans="1:24" ht="13.5" x14ac:dyDescent="0.3">
      <c r="A16" s="32">
        <v>34600</v>
      </c>
      <c r="B16" s="51" t="s">
        <v>214</v>
      </c>
      <c r="C16" s="53"/>
      <c r="D16" s="53"/>
      <c r="E16" s="53"/>
      <c r="F16" s="24">
        <v>20000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1"/>
      <c r="S16" s="1"/>
      <c r="T16" s="1"/>
      <c r="U16" s="1"/>
      <c r="V16" s="1"/>
      <c r="W16" s="1"/>
      <c r="X16" s="1"/>
    </row>
    <row r="17" spans="1:24" ht="13.5" x14ac:dyDescent="0.3">
      <c r="A17" s="32">
        <v>34500</v>
      </c>
      <c r="B17" s="51" t="s">
        <v>216</v>
      </c>
      <c r="C17" s="53"/>
      <c r="D17" s="53"/>
      <c r="E17" s="53"/>
      <c r="F17" s="24">
        <v>60000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1"/>
      <c r="S17" s="1"/>
      <c r="T17" s="1"/>
      <c r="U17" s="1"/>
      <c r="V17" s="1"/>
      <c r="W17" s="1"/>
      <c r="X17" s="1"/>
    </row>
    <row r="18" spans="1:24" ht="13.5" x14ac:dyDescent="0.3">
      <c r="A18" s="32">
        <v>34750</v>
      </c>
      <c r="B18" s="51" t="s">
        <v>217</v>
      </c>
      <c r="C18" s="53"/>
      <c r="D18" s="53"/>
      <c r="E18" s="53"/>
      <c r="F18" s="24">
        <v>10000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"/>
      <c r="T18" s="1"/>
      <c r="U18" s="1"/>
      <c r="V18" s="1"/>
      <c r="W18" s="1"/>
      <c r="X18" s="1"/>
    </row>
    <row r="19" spans="1:24" ht="13.5" x14ac:dyDescent="0.3">
      <c r="A19" s="2">
        <v>34700</v>
      </c>
      <c r="B19" s="51" t="s">
        <v>89</v>
      </c>
      <c r="C19" s="53"/>
      <c r="D19" s="53"/>
      <c r="E19" s="53"/>
      <c r="F19" s="24">
        <v>20000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1"/>
      <c r="S19" s="1"/>
      <c r="T19" s="1"/>
      <c r="U19" s="1"/>
      <c r="V19" s="1"/>
      <c r="W19" s="1"/>
      <c r="X19" s="1"/>
    </row>
    <row r="20" spans="1:24" ht="13.5" x14ac:dyDescent="0.3">
      <c r="A20" s="34">
        <v>35050</v>
      </c>
      <c r="B20" s="87" t="s">
        <v>218</v>
      </c>
      <c r="C20" s="53"/>
      <c r="D20" s="53"/>
      <c r="E20" s="53"/>
      <c r="F20" s="24">
        <v>10000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</row>
    <row r="21" spans="1:24" ht="13.5" x14ac:dyDescent="0.3">
      <c r="A21" s="32">
        <v>34900</v>
      </c>
      <c r="B21" s="51" t="s">
        <v>90</v>
      </c>
      <c r="C21" s="53"/>
      <c r="D21" s="53"/>
      <c r="E21" s="53"/>
      <c r="F21" s="21">
        <v>45000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</row>
    <row r="22" spans="1:24" ht="13.5" x14ac:dyDescent="0.3">
      <c r="A22" s="2"/>
      <c r="B22" s="82" t="s">
        <v>91</v>
      </c>
      <c r="C22" s="53"/>
      <c r="D22" s="53"/>
      <c r="E22" s="53"/>
      <c r="F22" s="22">
        <f>SUM(F15:F21)</f>
        <v>185000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</row>
    <row r="23" spans="1:24" ht="13.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</row>
    <row r="24" spans="1:24" ht="15" x14ac:dyDescent="0.3">
      <c r="A24" s="2"/>
      <c r="B24" s="84" t="s">
        <v>92</v>
      </c>
      <c r="C24" s="85"/>
      <c r="D24" s="85"/>
      <c r="E24" s="85"/>
      <c r="F24" s="8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  <c r="W24" s="1"/>
      <c r="X24" s="1"/>
    </row>
    <row r="25" spans="1:24" ht="13.5" x14ac:dyDescent="0.3">
      <c r="A25" s="32">
        <v>34350</v>
      </c>
      <c r="B25" s="51" t="s">
        <v>93</v>
      </c>
      <c r="C25" s="53"/>
      <c r="D25" s="53"/>
      <c r="E25" s="53"/>
      <c r="F25" s="24">
        <v>40000</v>
      </c>
      <c r="G25" s="2"/>
      <c r="H25" s="2" t="s">
        <v>94</v>
      </c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</row>
    <row r="26" spans="1:24" ht="13.5" x14ac:dyDescent="0.3">
      <c r="A26" s="32">
        <v>34300</v>
      </c>
      <c r="B26" s="51" t="s">
        <v>95</v>
      </c>
      <c r="C26" s="53"/>
      <c r="D26" s="53"/>
      <c r="E26" s="53"/>
      <c r="F26" s="24">
        <v>100000</v>
      </c>
      <c r="G26" s="2"/>
      <c r="H26" s="2" t="s">
        <v>96</v>
      </c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  <c r="X26" s="1"/>
    </row>
    <row r="27" spans="1:24" ht="13.5" x14ac:dyDescent="0.3">
      <c r="A27" s="32">
        <v>34400</v>
      </c>
      <c r="B27" s="51" t="s">
        <v>97</v>
      </c>
      <c r="C27" s="53"/>
      <c r="D27" s="53"/>
      <c r="E27" s="53"/>
      <c r="F27" s="24">
        <v>60000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</row>
    <row r="28" spans="1:24" ht="13.5" x14ac:dyDescent="0.3">
      <c r="A28" s="32">
        <v>34200</v>
      </c>
      <c r="B28" s="184" t="s">
        <v>98</v>
      </c>
      <c r="C28" s="150"/>
      <c r="D28" s="150"/>
      <c r="E28" s="150"/>
      <c r="F28" s="24">
        <v>45000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  <c r="W28" s="1"/>
      <c r="X28" s="1"/>
    </row>
    <row r="29" spans="1:24" ht="13.5" x14ac:dyDescent="0.3">
      <c r="A29" s="32">
        <v>34100</v>
      </c>
      <c r="B29" s="51" t="s">
        <v>99</v>
      </c>
      <c r="C29" s="53"/>
      <c r="D29" s="53"/>
      <c r="E29" s="53"/>
      <c r="F29" s="24">
        <v>75000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</row>
    <row r="30" spans="1:24" ht="13.5" x14ac:dyDescent="0.3">
      <c r="A30" s="2"/>
      <c r="B30" s="82" t="s">
        <v>100</v>
      </c>
      <c r="C30" s="53"/>
      <c r="D30" s="53"/>
      <c r="E30" s="53"/>
      <c r="F30" s="35">
        <f>SUM(F25:F29)</f>
        <v>320000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</row>
    <row r="31" spans="1:24" ht="13.5" x14ac:dyDescent="0.3">
      <c r="A31" s="2"/>
      <c r="B31" s="2"/>
      <c r="C31" s="2"/>
      <c r="D31" s="2"/>
      <c r="E31" s="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/>
      <c r="S31" s="1"/>
      <c r="T31" s="1"/>
      <c r="U31" s="1"/>
      <c r="V31" s="1"/>
      <c r="W31" s="1"/>
      <c r="X31" s="1"/>
    </row>
    <row r="32" spans="1:24" ht="15" x14ac:dyDescent="0.3">
      <c r="A32" s="2"/>
      <c r="B32" s="84" t="s">
        <v>101</v>
      </c>
      <c r="C32" s="85"/>
      <c r="D32" s="85"/>
      <c r="E32" s="85"/>
      <c r="F32" s="8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</row>
    <row r="33" spans="1:24" ht="13.5" x14ac:dyDescent="0.3">
      <c r="A33" s="2">
        <v>34360</v>
      </c>
      <c r="B33" s="51" t="s">
        <v>102</v>
      </c>
      <c r="C33" s="53"/>
      <c r="D33" s="53"/>
      <c r="E33" s="53"/>
      <c r="F33" s="24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  <c r="S33" s="1"/>
      <c r="T33" s="1"/>
      <c r="U33" s="1"/>
      <c r="V33" s="1"/>
      <c r="W33" s="1"/>
      <c r="X33" s="1"/>
    </row>
    <row r="34" spans="1:24" ht="13.5" x14ac:dyDescent="0.3">
      <c r="A34" s="2">
        <v>34330</v>
      </c>
      <c r="B34" s="51" t="s">
        <v>103</v>
      </c>
      <c r="C34" s="53"/>
      <c r="D34" s="53"/>
      <c r="E34" s="53"/>
      <c r="F34" s="24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</row>
    <row r="35" spans="1:24" ht="13.5" x14ac:dyDescent="0.3">
      <c r="A35" s="2">
        <v>34450</v>
      </c>
      <c r="B35" s="51" t="s">
        <v>104</v>
      </c>
      <c r="C35" s="53"/>
      <c r="D35" s="53"/>
      <c r="E35" s="53"/>
      <c r="F35" s="24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  <c r="S35" s="1"/>
      <c r="T35" s="1"/>
      <c r="U35" s="1"/>
      <c r="V35" s="1"/>
      <c r="W35" s="1"/>
      <c r="X35" s="1"/>
    </row>
    <row r="36" spans="1:24" ht="13.5" x14ac:dyDescent="0.3">
      <c r="A36" s="2">
        <v>34250</v>
      </c>
      <c r="B36" s="51" t="s">
        <v>105</v>
      </c>
      <c r="C36" s="53"/>
      <c r="D36" s="53"/>
      <c r="E36" s="53"/>
      <c r="F36" s="24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  <c r="S36" s="1"/>
      <c r="T36" s="1"/>
      <c r="U36" s="1"/>
      <c r="V36" s="1"/>
      <c r="W36" s="1"/>
      <c r="X36" s="1"/>
    </row>
    <row r="37" spans="1:24" ht="13.5" x14ac:dyDescent="0.3">
      <c r="A37" s="2">
        <v>34150</v>
      </c>
      <c r="B37" s="51" t="s">
        <v>106</v>
      </c>
      <c r="C37" s="53"/>
      <c r="D37" s="53"/>
      <c r="E37" s="53"/>
      <c r="F37" s="24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"/>
      <c r="S37" s="1"/>
      <c r="T37" s="1"/>
      <c r="U37" s="1"/>
      <c r="V37" s="1"/>
      <c r="W37" s="1"/>
      <c r="X37" s="1"/>
    </row>
    <row r="38" spans="1:24" ht="13.5" x14ac:dyDescent="0.3">
      <c r="A38" s="2"/>
      <c r="B38" s="82" t="s">
        <v>107</v>
      </c>
      <c r="C38" s="53"/>
      <c r="D38" s="53"/>
      <c r="E38" s="53"/>
      <c r="F38" s="35">
        <f>SUM(F33:F37)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"/>
      <c r="S38" s="1"/>
      <c r="T38" s="1"/>
      <c r="U38" s="1"/>
      <c r="V38" s="1"/>
      <c r="W38" s="1"/>
      <c r="X38" s="1"/>
    </row>
    <row r="39" spans="1:24" ht="13.5" x14ac:dyDescent="0.3">
      <c r="A39" s="2"/>
      <c r="B39" s="36"/>
      <c r="C39" s="37"/>
      <c r="D39" s="37"/>
      <c r="E39" s="37"/>
      <c r="F39" s="3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"/>
      <c r="S39" s="1"/>
      <c r="T39" s="1"/>
      <c r="U39" s="1"/>
      <c r="V39" s="1"/>
      <c r="W39" s="1"/>
      <c r="X39" s="1"/>
    </row>
    <row r="40" spans="1:24" ht="15" hidden="1" x14ac:dyDescent="0.3">
      <c r="A40" s="2"/>
      <c r="B40" s="44" t="s">
        <v>108</v>
      </c>
      <c r="C40" s="89"/>
      <c r="D40" s="45"/>
      <c r="E40" s="45"/>
      <c r="F40" s="4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"/>
      <c r="S40" s="1"/>
      <c r="T40" s="1"/>
      <c r="U40" s="1"/>
      <c r="V40" s="1"/>
      <c r="W40" s="1"/>
      <c r="X40" s="1"/>
    </row>
    <row r="41" spans="1:24" s="130" customFormat="1" ht="13.5" hidden="1" x14ac:dyDescent="0.3">
      <c r="A41" s="102">
        <v>34810</v>
      </c>
      <c r="B41" s="185" t="s">
        <v>109</v>
      </c>
      <c r="C41" s="153"/>
      <c r="D41" s="153"/>
      <c r="E41" s="154"/>
      <c r="F41" s="144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27"/>
      <c r="S41" s="127"/>
      <c r="T41" s="127"/>
      <c r="U41" s="127"/>
      <c r="V41" s="127"/>
      <c r="W41" s="127"/>
      <c r="X41" s="127"/>
    </row>
    <row r="42" spans="1:24" s="130" customFormat="1" ht="13.5" hidden="1" x14ac:dyDescent="0.3">
      <c r="A42" s="102"/>
      <c r="B42" s="145" t="s">
        <v>110</v>
      </c>
      <c r="C42" s="145"/>
      <c r="D42" s="145"/>
      <c r="E42" s="145"/>
      <c r="F42" s="144">
        <v>0</v>
      </c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27"/>
      <c r="S42" s="127"/>
      <c r="T42" s="127"/>
      <c r="U42" s="127"/>
      <c r="V42" s="127"/>
      <c r="W42" s="127"/>
      <c r="X42" s="127"/>
    </row>
    <row r="43" spans="1:24" s="130" customFormat="1" ht="13.5" hidden="1" x14ac:dyDescent="0.3">
      <c r="A43" s="102">
        <v>34820</v>
      </c>
      <c r="B43" s="185" t="s">
        <v>111</v>
      </c>
      <c r="C43" s="153"/>
      <c r="D43" s="153"/>
      <c r="E43" s="154"/>
      <c r="F43" s="144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27"/>
      <c r="S43" s="127"/>
      <c r="T43" s="127"/>
      <c r="U43" s="127"/>
      <c r="V43" s="127"/>
      <c r="W43" s="127"/>
      <c r="X43" s="127"/>
    </row>
    <row r="44" spans="1:24" s="130" customFormat="1" ht="13.5" hidden="1" x14ac:dyDescent="0.3">
      <c r="A44" s="102"/>
      <c r="B44" s="145" t="s">
        <v>112</v>
      </c>
      <c r="C44" s="145"/>
      <c r="D44" s="145"/>
      <c r="E44" s="145"/>
      <c r="F44" s="144">
        <v>0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27"/>
      <c r="S44" s="127"/>
      <c r="T44" s="127"/>
      <c r="U44" s="127"/>
      <c r="V44" s="127"/>
      <c r="W44" s="127"/>
      <c r="X44" s="127"/>
    </row>
    <row r="45" spans="1:24" s="130" customFormat="1" ht="13.5" hidden="1" x14ac:dyDescent="0.3">
      <c r="A45" s="102"/>
      <c r="B45" s="185"/>
      <c r="C45" s="153"/>
      <c r="D45" s="153"/>
      <c r="E45" s="154"/>
      <c r="F45" s="144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27"/>
      <c r="S45" s="127"/>
      <c r="T45" s="127"/>
      <c r="U45" s="127"/>
      <c r="V45" s="127"/>
      <c r="W45" s="127"/>
      <c r="X45" s="127"/>
    </row>
    <row r="46" spans="1:24" ht="13.5" x14ac:dyDescent="0.3">
      <c r="A46" s="2"/>
      <c r="B46" s="175" t="s">
        <v>113</v>
      </c>
      <c r="C46" s="150"/>
      <c r="D46" s="150"/>
      <c r="E46" s="151"/>
      <c r="F46" s="39">
        <f>SUM(F41:F45)</f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"/>
      <c r="S46" s="1"/>
      <c r="T46" s="1"/>
      <c r="U46" s="1"/>
      <c r="V46" s="1"/>
      <c r="W46" s="1"/>
      <c r="X46" s="1"/>
    </row>
    <row r="47" spans="1:24" ht="19.5" x14ac:dyDescent="0.35">
      <c r="A47" s="2"/>
      <c r="B47" s="176" t="s">
        <v>114</v>
      </c>
      <c r="C47" s="177"/>
      <c r="D47" s="177"/>
      <c r="E47" s="177"/>
      <c r="F47" s="40">
        <f>F38+F30+F22+F12+F4+F46</f>
        <v>520000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"/>
      <c r="T47" s="1"/>
      <c r="U47" s="1"/>
      <c r="V47" s="1"/>
      <c r="W47" s="1"/>
      <c r="X47" s="1"/>
    </row>
    <row r="48" spans="1:24" ht="14" x14ac:dyDescent="0.3">
      <c r="A48" s="2"/>
      <c r="B48" s="178"/>
      <c r="C48" s="177"/>
      <c r="D48" s="177"/>
      <c r="E48" s="177"/>
      <c r="F48" s="4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/>
      <c r="S48" s="1"/>
      <c r="T48" s="1"/>
      <c r="U48" s="1"/>
      <c r="V48" s="1"/>
      <c r="W48" s="1"/>
      <c r="X48" s="1"/>
    </row>
    <row r="49" spans="1:24" ht="13.5" x14ac:dyDescent="0.3">
      <c r="A49" s="2"/>
      <c r="B49" s="2"/>
      <c r="C49" s="2"/>
      <c r="D49" s="2"/>
      <c r="E49" s="42"/>
      <c r="F49" s="4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/>
      <c r="S49" s="1"/>
      <c r="T49" s="1"/>
      <c r="U49" s="1"/>
      <c r="V49" s="1"/>
      <c r="W49" s="1"/>
      <c r="X49" s="1"/>
    </row>
    <row r="50" spans="1:24" ht="13.5" x14ac:dyDescent="0.3">
      <c r="A50" s="2"/>
      <c r="B50" s="2"/>
      <c r="C50" s="2"/>
      <c r="D50" s="2"/>
      <c r="E50" s="42"/>
      <c r="F50" s="4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"/>
      <c r="S50" s="1"/>
      <c r="T50" s="1"/>
      <c r="U50" s="1"/>
      <c r="V50" s="1"/>
      <c r="W50" s="1"/>
      <c r="X50" s="1"/>
    </row>
    <row r="51" spans="1:24" ht="13.5" x14ac:dyDescent="0.3">
      <c r="A51" s="2"/>
      <c r="B51" s="2"/>
      <c r="C51" s="2"/>
      <c r="D51" s="2"/>
      <c r="E51" s="2"/>
      <c r="F51" s="4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  <c r="S51" s="1"/>
      <c r="T51" s="1"/>
      <c r="U51" s="1"/>
      <c r="V51" s="1"/>
      <c r="W51" s="1"/>
      <c r="X51" s="1"/>
    </row>
    <row r="52" spans="1:24" ht="13.5" x14ac:dyDescent="0.3">
      <c r="A52" s="2"/>
      <c r="B52" s="2"/>
      <c r="C52" s="2"/>
      <c r="D52" s="2"/>
      <c r="E52" s="2"/>
      <c r="F52" s="4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/>
      <c r="S52" s="1"/>
      <c r="T52" s="1"/>
      <c r="U52" s="1"/>
      <c r="V52" s="1"/>
      <c r="W52" s="1"/>
      <c r="X52" s="1"/>
    </row>
    <row r="53" spans="1:24" ht="13.5" x14ac:dyDescent="0.3">
      <c r="A53" s="2"/>
      <c r="B53" s="2"/>
      <c r="C53" s="2"/>
      <c r="D53" s="2"/>
      <c r="E53" s="2"/>
      <c r="F53" s="4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</row>
    <row r="54" spans="1:24" ht="13.5" x14ac:dyDescent="0.3">
      <c r="A54" s="2"/>
      <c r="B54" s="2"/>
      <c r="C54" s="2"/>
      <c r="D54" s="2"/>
      <c r="E54" s="2"/>
      <c r="F54" s="4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</row>
    <row r="55" spans="1:24" ht="13.5" x14ac:dyDescent="0.3">
      <c r="A55" s="2"/>
      <c r="B55" s="2"/>
      <c r="C55" s="2"/>
      <c r="D55" s="2"/>
      <c r="E55" s="2"/>
      <c r="F55" s="4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</row>
    <row r="56" spans="1:24" ht="13.5" x14ac:dyDescent="0.3">
      <c r="A56" s="2"/>
      <c r="B56" s="2"/>
      <c r="C56" s="2"/>
      <c r="D56" s="2"/>
      <c r="E56" s="2"/>
      <c r="F56" s="4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</row>
    <row r="57" spans="1:24" ht="13.5" x14ac:dyDescent="0.3">
      <c r="A57" s="2"/>
      <c r="B57" s="2"/>
      <c r="C57" s="2"/>
      <c r="D57" s="2"/>
      <c r="E57" s="2"/>
      <c r="F57" s="4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</row>
    <row r="58" spans="1:24" ht="13.5" x14ac:dyDescent="0.3">
      <c r="A58" s="2"/>
      <c r="B58" s="2"/>
      <c r="C58" s="2"/>
      <c r="D58" s="2"/>
      <c r="E58" s="2"/>
      <c r="F58" s="4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</row>
    <row r="59" spans="1:24" ht="13.5" x14ac:dyDescent="0.3">
      <c r="A59" s="2"/>
      <c r="B59" s="2"/>
      <c r="C59" s="2"/>
      <c r="D59" s="2"/>
      <c r="E59" s="2"/>
      <c r="F59" s="4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</row>
    <row r="60" spans="1:24" ht="13.5" x14ac:dyDescent="0.3">
      <c r="A60" s="2"/>
      <c r="B60" s="2"/>
      <c r="C60" s="2"/>
      <c r="D60" s="2"/>
      <c r="E60" s="2"/>
      <c r="F60" s="4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</row>
    <row r="61" spans="1:24" ht="13.5" x14ac:dyDescent="0.3">
      <c r="A61" s="2"/>
      <c r="B61" s="2"/>
      <c r="C61" s="2"/>
      <c r="D61" s="2"/>
      <c r="E61" s="2"/>
      <c r="F61" s="4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</row>
    <row r="62" spans="1:24" ht="13.5" x14ac:dyDescent="0.3">
      <c r="A62" s="2"/>
      <c r="B62" s="2"/>
      <c r="C62" s="2"/>
      <c r="D62" s="2"/>
      <c r="E62" s="2"/>
      <c r="F62" s="4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</row>
    <row r="63" spans="1:24" ht="13.5" x14ac:dyDescent="0.3">
      <c r="A63" s="2"/>
      <c r="B63" s="2"/>
      <c r="C63" s="2"/>
      <c r="D63" s="2"/>
      <c r="E63" s="2"/>
      <c r="F63" s="4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</row>
    <row r="64" spans="1:24" ht="13.5" x14ac:dyDescent="0.3">
      <c r="A64" s="2"/>
      <c r="B64" s="2"/>
      <c r="C64" s="2"/>
      <c r="D64" s="2"/>
      <c r="E64" s="2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</row>
    <row r="65" spans="1:24" ht="13.5" x14ac:dyDescent="0.3">
      <c r="A65" s="2"/>
      <c r="B65" s="2"/>
      <c r="C65" s="2"/>
      <c r="D65" s="2"/>
      <c r="E65" s="2"/>
      <c r="F65" s="4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</row>
    <row r="66" spans="1:24" ht="13.5" x14ac:dyDescent="0.3">
      <c r="A66" s="2"/>
      <c r="B66" s="2"/>
      <c r="C66" s="2"/>
      <c r="D66" s="2"/>
      <c r="E66" s="2"/>
      <c r="F66" s="4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</row>
    <row r="67" spans="1:24" ht="13.5" x14ac:dyDescent="0.3">
      <c r="A67" s="2"/>
      <c r="B67" s="2"/>
      <c r="C67" s="2"/>
      <c r="D67" s="2"/>
      <c r="E67" s="2"/>
      <c r="F67" s="4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</row>
    <row r="68" spans="1:24" ht="13.5" x14ac:dyDescent="0.3">
      <c r="A68" s="2"/>
      <c r="B68" s="2"/>
      <c r="C68" s="2"/>
      <c r="D68" s="2"/>
      <c r="E68" s="2"/>
      <c r="F68" s="4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</row>
    <row r="69" spans="1:24" ht="13.5" x14ac:dyDescent="0.3">
      <c r="A69" s="2"/>
      <c r="B69" s="2"/>
      <c r="C69" s="2"/>
      <c r="D69" s="2"/>
      <c r="E69" s="2"/>
      <c r="F69" s="4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</row>
    <row r="70" spans="1:24" ht="13.5" x14ac:dyDescent="0.3">
      <c r="A70" s="2"/>
      <c r="B70" s="2"/>
      <c r="C70" s="2"/>
      <c r="D70" s="2"/>
      <c r="E70" s="2"/>
      <c r="F70" s="4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</row>
    <row r="71" spans="1:24" ht="13.5" x14ac:dyDescent="0.3">
      <c r="A71" s="2"/>
      <c r="B71" s="2"/>
      <c r="C71" s="2"/>
      <c r="D71" s="2"/>
      <c r="E71" s="2"/>
      <c r="F71" s="4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</row>
    <row r="72" spans="1:24" ht="13.5" x14ac:dyDescent="0.3">
      <c r="A72" s="2"/>
      <c r="B72" s="2"/>
      <c r="C72" s="2"/>
      <c r="D72" s="2"/>
      <c r="E72" s="2"/>
      <c r="F72" s="4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</row>
    <row r="73" spans="1:24" ht="13.5" x14ac:dyDescent="0.3">
      <c r="A73" s="2"/>
      <c r="B73" s="2"/>
      <c r="C73" s="2"/>
      <c r="D73" s="2"/>
      <c r="E73" s="2"/>
      <c r="F73" s="4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</row>
    <row r="74" spans="1:24" ht="13.5" x14ac:dyDescent="0.3">
      <c r="A74" s="2"/>
      <c r="B74" s="2"/>
      <c r="C74" s="2"/>
      <c r="D74" s="2"/>
      <c r="E74" s="2"/>
      <c r="F74" s="4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</row>
    <row r="75" spans="1:24" ht="13.5" x14ac:dyDescent="0.3">
      <c r="A75" s="2"/>
      <c r="B75" s="2"/>
      <c r="C75" s="2"/>
      <c r="D75" s="2"/>
      <c r="E75" s="2"/>
      <c r="F75" s="4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</row>
    <row r="76" spans="1:24" ht="13.5" x14ac:dyDescent="0.3">
      <c r="A76" s="2"/>
      <c r="B76" s="2"/>
      <c r="C76" s="2"/>
      <c r="D76" s="2"/>
      <c r="E76" s="2"/>
      <c r="F76" s="4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</row>
    <row r="77" spans="1:24" ht="13.5" x14ac:dyDescent="0.3">
      <c r="A77" s="2"/>
      <c r="B77" s="2"/>
      <c r="C77" s="2"/>
      <c r="D77" s="2"/>
      <c r="E77" s="2"/>
      <c r="F77" s="4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</row>
    <row r="78" spans="1:24" ht="13.5" x14ac:dyDescent="0.3">
      <c r="A78" s="2"/>
      <c r="B78" s="2"/>
      <c r="C78" s="2"/>
      <c r="D78" s="2"/>
      <c r="E78" s="2"/>
      <c r="F78" s="4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</row>
    <row r="79" spans="1:24" ht="13.5" x14ac:dyDescent="0.3">
      <c r="A79" s="2"/>
      <c r="B79" s="2"/>
      <c r="C79" s="2"/>
      <c r="D79" s="2"/>
      <c r="E79" s="2"/>
      <c r="F79" s="4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</row>
    <row r="80" spans="1:24" ht="13.5" x14ac:dyDescent="0.3">
      <c r="A80" s="2"/>
      <c r="B80" s="2"/>
      <c r="C80" s="2"/>
      <c r="D80" s="2"/>
      <c r="E80" s="2"/>
      <c r="F80" s="4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</row>
    <row r="81" spans="1:24" ht="13.5" x14ac:dyDescent="0.3">
      <c r="A81" s="2"/>
      <c r="B81" s="2"/>
      <c r="C81" s="2"/>
      <c r="D81" s="2"/>
      <c r="E81" s="2"/>
      <c r="F81" s="4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</row>
    <row r="82" spans="1:24" ht="13.5" x14ac:dyDescent="0.3">
      <c r="A82" s="2"/>
      <c r="B82" s="2"/>
      <c r="C82" s="2"/>
      <c r="D82" s="2"/>
      <c r="E82" s="2"/>
      <c r="F82" s="4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</row>
    <row r="83" spans="1:24" ht="13.5" x14ac:dyDescent="0.3">
      <c r="A83" s="2"/>
      <c r="B83" s="2"/>
      <c r="C83" s="2"/>
      <c r="D83" s="2"/>
      <c r="E83" s="2"/>
      <c r="F83" s="4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</row>
    <row r="84" spans="1:24" ht="13.5" x14ac:dyDescent="0.3">
      <c r="A84" s="2"/>
      <c r="B84" s="2"/>
      <c r="C84" s="2"/>
      <c r="D84" s="2"/>
      <c r="E84" s="2"/>
      <c r="F84" s="4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</row>
    <row r="85" spans="1:24" ht="13.5" x14ac:dyDescent="0.3">
      <c r="A85" s="2"/>
      <c r="B85" s="2"/>
      <c r="C85" s="2"/>
      <c r="D85" s="2"/>
      <c r="E85" s="2"/>
      <c r="F85" s="4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</row>
    <row r="86" spans="1:24" ht="13.5" x14ac:dyDescent="0.3">
      <c r="A86" s="2"/>
      <c r="B86" s="2"/>
      <c r="C86" s="2"/>
      <c r="D86" s="2"/>
      <c r="E86" s="2"/>
      <c r="F86" s="4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</row>
    <row r="87" spans="1:24" ht="13.5" x14ac:dyDescent="0.3">
      <c r="A87" s="2"/>
      <c r="B87" s="2"/>
      <c r="C87" s="2"/>
      <c r="D87" s="2"/>
      <c r="E87" s="2"/>
      <c r="F87" s="4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</row>
    <row r="88" spans="1:24" ht="13.5" x14ac:dyDescent="0.3">
      <c r="A88" s="2"/>
      <c r="B88" s="2"/>
      <c r="C88" s="2"/>
      <c r="D88" s="2"/>
      <c r="E88" s="2"/>
      <c r="F88" s="4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</row>
    <row r="89" spans="1:24" ht="13.5" x14ac:dyDescent="0.3">
      <c r="A89" s="2"/>
      <c r="B89" s="2"/>
      <c r="C89" s="2"/>
      <c r="D89" s="2"/>
      <c r="E89" s="2"/>
      <c r="F89" s="4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</row>
    <row r="90" spans="1:24" ht="13.5" x14ac:dyDescent="0.3">
      <c r="A90" s="2"/>
      <c r="B90" s="2"/>
      <c r="C90" s="2"/>
      <c r="D90" s="2"/>
      <c r="E90" s="2"/>
      <c r="F90" s="4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</row>
    <row r="91" spans="1:24" ht="13.5" x14ac:dyDescent="0.3">
      <c r="A91" s="2"/>
      <c r="B91" s="2"/>
      <c r="C91" s="2"/>
      <c r="D91" s="2"/>
      <c r="E91" s="2"/>
      <c r="F91" s="4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</row>
    <row r="92" spans="1:24" ht="13.5" x14ac:dyDescent="0.3">
      <c r="A92" s="2"/>
      <c r="B92" s="2"/>
      <c r="C92" s="2"/>
      <c r="D92" s="2"/>
      <c r="E92" s="2"/>
      <c r="F92" s="4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</row>
    <row r="93" spans="1:24" ht="13.5" x14ac:dyDescent="0.3">
      <c r="A93" s="2"/>
      <c r="B93" s="2"/>
      <c r="C93" s="2"/>
      <c r="D93" s="2"/>
      <c r="E93" s="2"/>
      <c r="F93" s="4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</row>
    <row r="94" spans="1:24" ht="13.5" x14ac:dyDescent="0.3">
      <c r="A94" s="2"/>
      <c r="B94" s="2"/>
      <c r="C94" s="2"/>
      <c r="D94" s="2"/>
      <c r="E94" s="2"/>
      <c r="F94" s="4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</row>
    <row r="95" spans="1:24" ht="13.5" x14ac:dyDescent="0.3">
      <c r="A95" s="2"/>
      <c r="B95" s="2"/>
      <c r="C95" s="2"/>
      <c r="D95" s="2"/>
      <c r="E95" s="2"/>
      <c r="F95" s="4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</row>
    <row r="96" spans="1:24" ht="13.5" x14ac:dyDescent="0.3">
      <c r="A96" s="2"/>
      <c r="B96" s="2"/>
      <c r="C96" s="2"/>
      <c r="D96" s="2"/>
      <c r="E96" s="2"/>
      <c r="F96" s="4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</row>
    <row r="97" spans="1:24" ht="13.5" x14ac:dyDescent="0.3">
      <c r="A97" s="2"/>
      <c r="B97" s="2"/>
      <c r="C97" s="2"/>
      <c r="D97" s="2"/>
      <c r="E97" s="2"/>
      <c r="F97" s="4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</row>
    <row r="98" spans="1:24" ht="13.5" x14ac:dyDescent="0.3">
      <c r="A98" s="2"/>
      <c r="B98" s="2"/>
      <c r="C98" s="2"/>
      <c r="D98" s="2"/>
      <c r="E98" s="2"/>
      <c r="F98" s="4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</row>
    <row r="99" spans="1:24" ht="13.5" x14ac:dyDescent="0.3">
      <c r="A99" s="2"/>
      <c r="B99" s="2"/>
      <c r="C99" s="2"/>
      <c r="D99" s="2"/>
      <c r="E99" s="2"/>
      <c r="F99" s="4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</row>
    <row r="100" spans="1:24" ht="13.5" x14ac:dyDescent="0.3">
      <c r="A100" s="2"/>
      <c r="B100" s="2"/>
      <c r="C100" s="2"/>
      <c r="D100" s="2"/>
      <c r="E100" s="2"/>
      <c r="F100" s="4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</row>
    <row r="101" spans="1:24" ht="13.5" x14ac:dyDescent="0.3">
      <c r="A101" s="2"/>
      <c r="B101" s="2"/>
      <c r="C101" s="2"/>
      <c r="D101" s="2"/>
      <c r="E101" s="2"/>
      <c r="F101" s="4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</row>
    <row r="102" spans="1:24" ht="13.5" x14ac:dyDescent="0.3">
      <c r="A102" s="2"/>
      <c r="B102" s="2"/>
      <c r="C102" s="2"/>
      <c r="D102" s="2"/>
      <c r="E102" s="2"/>
      <c r="F102" s="4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</row>
    <row r="103" spans="1:24" ht="13.5" x14ac:dyDescent="0.3">
      <c r="A103" s="2"/>
      <c r="B103" s="2"/>
      <c r="C103" s="2"/>
      <c r="D103" s="2"/>
      <c r="E103" s="2"/>
      <c r="F103" s="4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</row>
    <row r="104" spans="1:24" ht="13.5" x14ac:dyDescent="0.3">
      <c r="A104" s="2"/>
      <c r="B104" s="2"/>
      <c r="C104" s="2"/>
      <c r="D104" s="2"/>
      <c r="E104" s="2"/>
      <c r="F104" s="4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</row>
    <row r="105" spans="1:24" ht="13.5" x14ac:dyDescent="0.3">
      <c r="A105" s="2"/>
      <c r="B105" s="2"/>
      <c r="C105" s="2"/>
      <c r="D105" s="2"/>
      <c r="E105" s="2"/>
      <c r="F105" s="4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</row>
    <row r="106" spans="1:24" ht="13.5" x14ac:dyDescent="0.3">
      <c r="A106" s="2"/>
      <c r="B106" s="2"/>
      <c r="C106" s="2"/>
      <c r="D106" s="2"/>
      <c r="E106" s="2"/>
      <c r="F106" s="4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</row>
    <row r="107" spans="1:24" ht="13.5" x14ac:dyDescent="0.3">
      <c r="A107" s="2"/>
      <c r="B107" s="2"/>
      <c r="C107" s="2"/>
      <c r="D107" s="2"/>
      <c r="E107" s="2"/>
      <c r="F107" s="4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</row>
    <row r="108" spans="1:24" ht="13.5" x14ac:dyDescent="0.3">
      <c r="A108" s="2"/>
      <c r="B108" s="2"/>
      <c r="C108" s="2"/>
      <c r="D108" s="2"/>
      <c r="E108" s="2"/>
      <c r="F108" s="4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</row>
    <row r="109" spans="1:24" ht="13.5" x14ac:dyDescent="0.3">
      <c r="A109" s="2"/>
      <c r="B109" s="2"/>
      <c r="C109" s="2"/>
      <c r="D109" s="2"/>
      <c r="E109" s="2"/>
      <c r="F109" s="4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</row>
    <row r="110" spans="1:24" ht="13.5" x14ac:dyDescent="0.3">
      <c r="A110" s="2"/>
      <c r="B110" s="2"/>
      <c r="C110" s="2"/>
      <c r="D110" s="2"/>
      <c r="E110" s="2"/>
      <c r="F110" s="4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</row>
    <row r="111" spans="1:24" ht="13.5" x14ac:dyDescent="0.3">
      <c r="A111" s="2"/>
      <c r="B111" s="2"/>
      <c r="C111" s="2"/>
      <c r="D111" s="2"/>
      <c r="E111" s="2"/>
      <c r="F111" s="4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</row>
    <row r="112" spans="1:24" ht="13.5" x14ac:dyDescent="0.3">
      <c r="A112" s="2"/>
      <c r="B112" s="2"/>
      <c r="C112" s="2"/>
      <c r="D112" s="2"/>
      <c r="E112" s="2"/>
      <c r="F112" s="4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</row>
    <row r="113" spans="1:24" ht="13.5" x14ac:dyDescent="0.3">
      <c r="A113" s="2"/>
      <c r="B113" s="2"/>
      <c r="C113" s="2"/>
      <c r="D113" s="2"/>
      <c r="E113" s="2"/>
      <c r="F113" s="4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</row>
    <row r="114" spans="1:24" ht="13.5" x14ac:dyDescent="0.3">
      <c r="A114" s="2"/>
      <c r="B114" s="2"/>
      <c r="C114" s="2"/>
      <c r="D114" s="2"/>
      <c r="E114" s="2"/>
      <c r="F114" s="4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</row>
    <row r="115" spans="1:24" ht="13.5" x14ac:dyDescent="0.3">
      <c r="A115" s="2"/>
      <c r="B115" s="2"/>
      <c r="C115" s="2"/>
      <c r="D115" s="2"/>
      <c r="E115" s="2"/>
      <c r="F115" s="4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</row>
    <row r="116" spans="1:24" ht="13.5" x14ac:dyDescent="0.3">
      <c r="A116" s="2"/>
      <c r="B116" s="2"/>
      <c r="C116" s="2"/>
      <c r="D116" s="2"/>
      <c r="E116" s="2"/>
      <c r="F116" s="4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</row>
    <row r="117" spans="1:24" ht="13.5" x14ac:dyDescent="0.3">
      <c r="A117" s="2"/>
      <c r="B117" s="2"/>
      <c r="C117" s="2"/>
      <c r="D117" s="2"/>
      <c r="E117" s="2"/>
      <c r="F117" s="4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</row>
    <row r="118" spans="1:24" ht="13.5" x14ac:dyDescent="0.3">
      <c r="A118" s="2"/>
      <c r="B118" s="2"/>
      <c r="C118" s="2"/>
      <c r="D118" s="2"/>
      <c r="E118" s="2"/>
      <c r="F118" s="4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</row>
    <row r="119" spans="1:24" ht="13.5" x14ac:dyDescent="0.3">
      <c r="A119" s="2"/>
      <c r="B119" s="2"/>
      <c r="C119" s="2"/>
      <c r="D119" s="2"/>
      <c r="E119" s="2"/>
      <c r="F119" s="4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</row>
    <row r="120" spans="1:24" ht="13.5" x14ac:dyDescent="0.3">
      <c r="A120" s="2"/>
      <c r="B120" s="2"/>
      <c r="C120" s="2"/>
      <c r="D120" s="2"/>
      <c r="E120" s="2"/>
      <c r="F120" s="4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</row>
    <row r="121" spans="1:24" ht="13.5" x14ac:dyDescent="0.3">
      <c r="A121" s="2"/>
      <c r="B121" s="2"/>
      <c r="C121" s="2"/>
      <c r="D121" s="2"/>
      <c r="E121" s="2"/>
      <c r="F121" s="4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</row>
    <row r="122" spans="1:24" ht="13.5" x14ac:dyDescent="0.3">
      <c r="A122" s="2"/>
      <c r="B122" s="2"/>
      <c r="C122" s="2"/>
      <c r="D122" s="2"/>
      <c r="E122" s="2"/>
      <c r="F122" s="4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</row>
    <row r="123" spans="1:24" ht="13.5" x14ac:dyDescent="0.3">
      <c r="A123" s="2"/>
      <c r="B123" s="2"/>
      <c r="C123" s="2"/>
      <c r="D123" s="2"/>
      <c r="E123" s="2"/>
      <c r="F123" s="4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</row>
    <row r="124" spans="1:24" ht="13.5" x14ac:dyDescent="0.3">
      <c r="A124" s="2"/>
      <c r="B124" s="2"/>
      <c r="C124" s="2"/>
      <c r="D124" s="2"/>
      <c r="E124" s="2"/>
      <c r="F124" s="4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</row>
    <row r="125" spans="1:24" ht="13.5" x14ac:dyDescent="0.3">
      <c r="A125" s="2"/>
      <c r="B125" s="2"/>
      <c r="C125" s="2"/>
      <c r="D125" s="2"/>
      <c r="E125" s="2"/>
      <c r="F125" s="4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</row>
    <row r="126" spans="1:24" ht="13.5" x14ac:dyDescent="0.3">
      <c r="A126" s="2"/>
      <c r="B126" s="2"/>
      <c r="C126" s="2"/>
      <c r="D126" s="2"/>
      <c r="E126" s="2"/>
      <c r="F126" s="4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</row>
    <row r="127" spans="1:24" ht="13.5" x14ac:dyDescent="0.3">
      <c r="A127" s="2"/>
      <c r="B127" s="2"/>
      <c r="C127" s="2"/>
      <c r="D127" s="2"/>
      <c r="E127" s="2"/>
      <c r="F127" s="4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</row>
    <row r="128" spans="1:24" ht="13.5" x14ac:dyDescent="0.3">
      <c r="A128" s="2"/>
      <c r="B128" s="2"/>
      <c r="C128" s="2"/>
      <c r="D128" s="2"/>
      <c r="E128" s="2"/>
      <c r="F128" s="4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</row>
    <row r="129" spans="1:24" ht="13.5" x14ac:dyDescent="0.3">
      <c r="A129" s="2"/>
      <c r="B129" s="2"/>
      <c r="C129" s="2"/>
      <c r="D129" s="2"/>
      <c r="E129" s="2"/>
      <c r="F129" s="4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</row>
    <row r="130" spans="1:24" ht="13.5" x14ac:dyDescent="0.3">
      <c r="A130" s="2"/>
      <c r="B130" s="2"/>
      <c r="C130" s="2"/>
      <c r="D130" s="2"/>
      <c r="E130" s="2"/>
      <c r="F130" s="4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</row>
    <row r="131" spans="1:24" ht="13.5" x14ac:dyDescent="0.3">
      <c r="A131" s="2"/>
      <c r="B131" s="2"/>
      <c r="C131" s="2"/>
      <c r="D131" s="2"/>
      <c r="E131" s="2"/>
      <c r="F131" s="4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</row>
    <row r="132" spans="1:24" ht="13.5" x14ac:dyDescent="0.3">
      <c r="A132" s="2"/>
      <c r="B132" s="2"/>
      <c r="C132" s="2"/>
      <c r="D132" s="2"/>
      <c r="E132" s="2"/>
      <c r="F132" s="4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</row>
    <row r="133" spans="1:24" ht="13.5" x14ac:dyDescent="0.3">
      <c r="A133" s="2"/>
      <c r="B133" s="2"/>
      <c r="C133" s="2"/>
      <c r="D133" s="2"/>
      <c r="E133" s="2"/>
      <c r="F133" s="4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</row>
    <row r="134" spans="1:24" ht="13.5" x14ac:dyDescent="0.3">
      <c r="A134" s="2"/>
      <c r="B134" s="2"/>
      <c r="C134" s="2"/>
      <c r="D134" s="2"/>
      <c r="E134" s="2"/>
      <c r="F134" s="4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</row>
    <row r="135" spans="1:24" ht="13.5" x14ac:dyDescent="0.3">
      <c r="A135" s="2"/>
      <c r="B135" s="2"/>
      <c r="C135" s="2"/>
      <c r="D135" s="2"/>
      <c r="E135" s="2"/>
      <c r="F135" s="4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</row>
    <row r="136" spans="1:24" ht="13.5" x14ac:dyDescent="0.3">
      <c r="A136" s="2"/>
      <c r="B136" s="2"/>
      <c r="C136" s="2"/>
      <c r="D136" s="2"/>
      <c r="E136" s="2"/>
      <c r="F136" s="4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</row>
    <row r="137" spans="1:24" ht="13.5" x14ac:dyDescent="0.3">
      <c r="A137" s="2"/>
      <c r="B137" s="2"/>
      <c r="C137" s="2"/>
      <c r="D137" s="2"/>
      <c r="E137" s="2"/>
      <c r="F137" s="4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</row>
    <row r="138" spans="1:24" ht="13.5" x14ac:dyDescent="0.3">
      <c r="A138" s="2"/>
      <c r="B138" s="2"/>
      <c r="C138" s="2"/>
      <c r="D138" s="2"/>
      <c r="E138" s="2"/>
      <c r="F138" s="4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</row>
    <row r="139" spans="1:24" ht="13.5" x14ac:dyDescent="0.3">
      <c r="A139" s="2"/>
      <c r="B139" s="2"/>
      <c r="C139" s="2"/>
      <c r="D139" s="2"/>
      <c r="E139" s="2"/>
      <c r="F139" s="4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</row>
    <row r="140" spans="1:24" ht="13.5" x14ac:dyDescent="0.3">
      <c r="A140" s="2"/>
      <c r="B140" s="2"/>
      <c r="C140" s="2"/>
      <c r="D140" s="2"/>
      <c r="E140" s="2"/>
      <c r="F140" s="4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</row>
    <row r="141" spans="1:24" ht="13.5" x14ac:dyDescent="0.3">
      <c r="A141" s="2"/>
      <c r="B141" s="2"/>
      <c r="C141" s="2"/>
      <c r="D141" s="2"/>
      <c r="E141" s="2"/>
      <c r="F141" s="4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</row>
    <row r="142" spans="1:24" ht="13.5" x14ac:dyDescent="0.3">
      <c r="A142" s="2"/>
      <c r="B142" s="2"/>
      <c r="C142" s="2"/>
      <c r="D142" s="2"/>
      <c r="E142" s="2"/>
      <c r="F142" s="4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</row>
    <row r="143" spans="1:24" ht="13.5" x14ac:dyDescent="0.3">
      <c r="A143" s="2"/>
      <c r="B143" s="2"/>
      <c r="C143" s="2"/>
      <c r="D143" s="2"/>
      <c r="E143" s="2"/>
      <c r="F143" s="4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</row>
    <row r="144" spans="1:24" ht="13.5" x14ac:dyDescent="0.3">
      <c r="A144" s="2"/>
      <c r="B144" s="2"/>
      <c r="C144" s="2"/>
      <c r="D144" s="2"/>
      <c r="E144" s="2"/>
      <c r="F144" s="4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</row>
    <row r="145" spans="1:24" ht="13.5" x14ac:dyDescent="0.3">
      <c r="A145" s="2"/>
      <c r="B145" s="2"/>
      <c r="C145" s="2"/>
      <c r="D145" s="2"/>
      <c r="E145" s="2"/>
      <c r="F145" s="4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</row>
    <row r="146" spans="1:24" ht="13.5" x14ac:dyDescent="0.3">
      <c r="A146" s="2"/>
      <c r="B146" s="2"/>
      <c r="C146" s="2"/>
      <c r="D146" s="2"/>
      <c r="E146" s="2"/>
      <c r="F146" s="4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</row>
    <row r="147" spans="1:24" ht="13.5" x14ac:dyDescent="0.3">
      <c r="A147" s="2"/>
      <c r="B147" s="2"/>
      <c r="C147" s="2"/>
      <c r="D147" s="2"/>
      <c r="E147" s="2"/>
      <c r="F147" s="4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</row>
    <row r="148" spans="1:24" ht="13.5" x14ac:dyDescent="0.3">
      <c r="A148" s="2"/>
      <c r="B148" s="2"/>
      <c r="C148" s="2"/>
      <c r="D148" s="2"/>
      <c r="E148" s="2"/>
      <c r="F148" s="4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</row>
    <row r="149" spans="1:24" ht="13.5" x14ac:dyDescent="0.3">
      <c r="A149" s="2"/>
      <c r="B149" s="2"/>
      <c r="C149" s="2"/>
      <c r="D149" s="2"/>
      <c r="E149" s="2"/>
      <c r="F149" s="4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</row>
    <row r="150" spans="1:24" ht="13.5" x14ac:dyDescent="0.3">
      <c r="A150" s="2"/>
      <c r="B150" s="2"/>
      <c r="C150" s="2"/>
      <c r="D150" s="2"/>
      <c r="E150" s="2"/>
      <c r="F150" s="4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</row>
    <row r="151" spans="1:24" ht="13.5" x14ac:dyDescent="0.3">
      <c r="A151" s="2"/>
      <c r="B151" s="2"/>
      <c r="C151" s="2"/>
      <c r="D151" s="2"/>
      <c r="E151" s="2"/>
      <c r="F151" s="4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</row>
    <row r="152" spans="1:24" ht="13.5" x14ac:dyDescent="0.3">
      <c r="A152" s="2"/>
      <c r="B152" s="2"/>
      <c r="C152" s="2"/>
      <c r="D152" s="2"/>
      <c r="E152" s="2"/>
      <c r="F152" s="4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</row>
    <row r="153" spans="1:24" ht="13.5" x14ac:dyDescent="0.3">
      <c r="A153" s="2"/>
      <c r="B153" s="2"/>
      <c r="C153" s="2"/>
      <c r="D153" s="2"/>
      <c r="E153" s="2"/>
      <c r="F153" s="4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</row>
    <row r="154" spans="1:24" ht="13.5" x14ac:dyDescent="0.3">
      <c r="A154" s="2"/>
      <c r="B154" s="2"/>
      <c r="C154" s="2"/>
      <c r="D154" s="2"/>
      <c r="E154" s="2"/>
      <c r="F154" s="4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</row>
    <row r="155" spans="1:24" ht="13.5" x14ac:dyDescent="0.3">
      <c r="A155" s="2"/>
      <c r="B155" s="2"/>
      <c r="C155" s="2"/>
      <c r="D155" s="2"/>
      <c r="E155" s="2"/>
      <c r="F155" s="4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</row>
    <row r="156" spans="1:24" ht="13.5" x14ac:dyDescent="0.3">
      <c r="A156" s="2"/>
      <c r="B156" s="2"/>
      <c r="C156" s="2"/>
      <c r="D156" s="2"/>
      <c r="E156" s="2"/>
      <c r="F156" s="4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</row>
    <row r="157" spans="1:24" ht="13.5" x14ac:dyDescent="0.3">
      <c r="A157" s="2"/>
      <c r="B157" s="2"/>
      <c r="C157" s="2"/>
      <c r="D157" s="2"/>
      <c r="E157" s="2"/>
      <c r="F157" s="4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</row>
    <row r="158" spans="1:24" ht="13.5" x14ac:dyDescent="0.3">
      <c r="A158" s="2"/>
      <c r="B158" s="2"/>
      <c r="C158" s="2"/>
      <c r="D158" s="2"/>
      <c r="E158" s="2"/>
      <c r="F158" s="4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</row>
    <row r="159" spans="1:24" ht="13.5" x14ac:dyDescent="0.3">
      <c r="A159" s="2"/>
      <c r="B159" s="2"/>
      <c r="C159" s="2"/>
      <c r="D159" s="2"/>
      <c r="E159" s="2"/>
      <c r="F159" s="4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</row>
    <row r="160" spans="1:24" ht="13.5" x14ac:dyDescent="0.3">
      <c r="A160" s="2"/>
      <c r="B160" s="2"/>
      <c r="C160" s="2"/>
      <c r="D160" s="2"/>
      <c r="E160" s="2"/>
      <c r="F160" s="4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</row>
    <row r="161" spans="1:24" ht="13.5" x14ac:dyDescent="0.3">
      <c r="A161" s="2"/>
      <c r="B161" s="2"/>
      <c r="C161" s="2"/>
      <c r="D161" s="2"/>
      <c r="E161" s="2"/>
      <c r="F161" s="4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</row>
    <row r="162" spans="1:24" ht="13.5" x14ac:dyDescent="0.3">
      <c r="A162" s="2"/>
      <c r="B162" s="2"/>
      <c r="C162" s="2"/>
      <c r="D162" s="2"/>
      <c r="E162" s="2"/>
      <c r="F162" s="4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</row>
    <row r="163" spans="1:24" ht="13.5" x14ac:dyDescent="0.3">
      <c r="A163" s="2"/>
      <c r="B163" s="2"/>
      <c r="C163" s="2"/>
      <c r="D163" s="2"/>
      <c r="E163" s="2"/>
      <c r="F163" s="4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</row>
    <row r="164" spans="1:24" ht="13.5" x14ac:dyDescent="0.3">
      <c r="A164" s="2"/>
      <c r="B164" s="2"/>
      <c r="C164" s="2"/>
      <c r="D164" s="2"/>
      <c r="E164" s="2"/>
      <c r="F164" s="4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</row>
    <row r="165" spans="1:24" ht="13.5" x14ac:dyDescent="0.3">
      <c r="A165" s="2"/>
      <c r="B165" s="2"/>
      <c r="C165" s="2"/>
      <c r="D165" s="2"/>
      <c r="E165" s="2"/>
      <c r="F165" s="4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</row>
    <row r="166" spans="1:24" ht="13.5" x14ac:dyDescent="0.3">
      <c r="A166" s="2"/>
      <c r="B166" s="2"/>
      <c r="C166" s="2"/>
      <c r="D166" s="2"/>
      <c r="E166" s="2"/>
      <c r="F166" s="4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</row>
    <row r="167" spans="1:24" ht="13.5" x14ac:dyDescent="0.3">
      <c r="A167" s="2"/>
      <c r="B167" s="2"/>
      <c r="C167" s="2"/>
      <c r="D167" s="2"/>
      <c r="E167" s="2"/>
      <c r="F167" s="4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</row>
    <row r="168" spans="1:24" ht="13.5" x14ac:dyDescent="0.3">
      <c r="A168" s="2"/>
      <c r="B168" s="2"/>
      <c r="C168" s="2"/>
      <c r="D168" s="2"/>
      <c r="E168" s="2"/>
      <c r="F168" s="4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</row>
    <row r="169" spans="1:24" ht="13.5" x14ac:dyDescent="0.3">
      <c r="A169" s="2"/>
      <c r="B169" s="2"/>
      <c r="C169" s="2"/>
      <c r="D169" s="2"/>
      <c r="E169" s="2"/>
      <c r="F169" s="4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</row>
    <row r="170" spans="1:24" ht="13.5" x14ac:dyDescent="0.3">
      <c r="A170" s="2"/>
      <c r="B170" s="2"/>
      <c r="C170" s="2"/>
      <c r="D170" s="2"/>
      <c r="E170" s="2"/>
      <c r="F170" s="4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</row>
    <row r="171" spans="1:24" ht="13.5" x14ac:dyDescent="0.3">
      <c r="A171" s="2"/>
      <c r="B171" s="2"/>
      <c r="C171" s="2"/>
      <c r="D171" s="2"/>
      <c r="E171" s="2"/>
      <c r="F171" s="4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</row>
    <row r="172" spans="1:24" ht="13.5" x14ac:dyDescent="0.3">
      <c r="A172" s="2"/>
      <c r="B172" s="2"/>
      <c r="C172" s="2"/>
      <c r="D172" s="2"/>
      <c r="E172" s="2"/>
      <c r="F172" s="4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</row>
    <row r="173" spans="1:24" ht="13.5" x14ac:dyDescent="0.3">
      <c r="A173" s="2"/>
      <c r="B173" s="2"/>
      <c r="C173" s="2"/>
      <c r="D173" s="2"/>
      <c r="E173" s="2"/>
      <c r="F173" s="4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</row>
    <row r="174" spans="1:24" ht="13.5" x14ac:dyDescent="0.3">
      <c r="A174" s="2"/>
      <c r="B174" s="2"/>
      <c r="C174" s="2"/>
      <c r="D174" s="2"/>
      <c r="E174" s="2"/>
      <c r="F174" s="4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</row>
    <row r="175" spans="1:24" ht="13.5" x14ac:dyDescent="0.3">
      <c r="A175" s="2"/>
      <c r="B175" s="2"/>
      <c r="C175" s="2"/>
      <c r="D175" s="2"/>
      <c r="E175" s="2"/>
      <c r="F175" s="4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</row>
    <row r="176" spans="1:24" ht="13.5" x14ac:dyDescent="0.3">
      <c r="A176" s="2"/>
      <c r="B176" s="2"/>
      <c r="C176" s="2"/>
      <c r="D176" s="2"/>
      <c r="E176" s="2"/>
      <c r="F176" s="4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</row>
    <row r="177" spans="1:24" ht="13.5" x14ac:dyDescent="0.3">
      <c r="A177" s="2"/>
      <c r="B177" s="2"/>
      <c r="C177" s="2"/>
      <c r="D177" s="2"/>
      <c r="E177" s="2"/>
      <c r="F177" s="4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</row>
    <row r="178" spans="1:24" ht="13.5" x14ac:dyDescent="0.3">
      <c r="A178" s="2"/>
      <c r="B178" s="2"/>
      <c r="C178" s="2"/>
      <c r="D178" s="2"/>
      <c r="E178" s="2"/>
      <c r="F178" s="4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</row>
    <row r="179" spans="1:24" ht="13.5" x14ac:dyDescent="0.3">
      <c r="A179" s="2"/>
      <c r="B179" s="2"/>
      <c r="C179" s="2"/>
      <c r="D179" s="2"/>
      <c r="E179" s="2"/>
      <c r="F179" s="4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</row>
    <row r="180" spans="1:24" ht="13.5" x14ac:dyDescent="0.3">
      <c r="A180" s="2"/>
      <c r="B180" s="2"/>
      <c r="C180" s="2"/>
      <c r="D180" s="2"/>
      <c r="E180" s="2"/>
      <c r="F180" s="4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</row>
    <row r="181" spans="1:24" ht="13.5" x14ac:dyDescent="0.3">
      <c r="A181" s="2"/>
      <c r="B181" s="2"/>
      <c r="C181" s="2"/>
      <c r="D181" s="2"/>
      <c r="E181" s="2"/>
      <c r="F181" s="4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</row>
    <row r="182" spans="1:24" ht="13.5" x14ac:dyDescent="0.3">
      <c r="A182" s="2"/>
      <c r="B182" s="2"/>
      <c r="C182" s="2"/>
      <c r="D182" s="2"/>
      <c r="E182" s="2"/>
      <c r="F182" s="4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</row>
    <row r="183" spans="1:24" ht="13.5" x14ac:dyDescent="0.3">
      <c r="A183" s="2"/>
      <c r="B183" s="2"/>
      <c r="C183" s="2"/>
      <c r="D183" s="2"/>
      <c r="E183" s="2"/>
      <c r="F183" s="4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</row>
    <row r="184" spans="1:24" ht="13.5" x14ac:dyDescent="0.3">
      <c r="A184" s="2"/>
      <c r="B184" s="2"/>
      <c r="C184" s="2"/>
      <c r="D184" s="2"/>
      <c r="E184" s="2"/>
      <c r="F184" s="4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</row>
    <row r="185" spans="1:24" ht="13.5" x14ac:dyDescent="0.3">
      <c r="A185" s="2"/>
      <c r="B185" s="2"/>
      <c r="C185" s="2"/>
      <c r="D185" s="2"/>
      <c r="E185" s="2"/>
      <c r="F185" s="4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</row>
    <row r="186" spans="1:24" ht="13.5" x14ac:dyDescent="0.3">
      <c r="A186" s="2"/>
      <c r="B186" s="2"/>
      <c r="C186" s="2"/>
      <c r="D186" s="2"/>
      <c r="E186" s="2"/>
      <c r="F186" s="4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</row>
    <row r="187" spans="1:24" ht="13.5" x14ac:dyDescent="0.3">
      <c r="A187" s="2"/>
      <c r="B187" s="2"/>
      <c r="C187" s="2"/>
      <c r="D187" s="2"/>
      <c r="E187" s="2"/>
      <c r="F187" s="4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</row>
    <row r="188" spans="1:24" ht="13.5" x14ac:dyDescent="0.3">
      <c r="A188" s="2"/>
      <c r="B188" s="2"/>
      <c r="C188" s="2"/>
      <c r="D188" s="2"/>
      <c r="E188" s="2"/>
      <c r="F188" s="4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</row>
    <row r="189" spans="1:24" ht="13.5" x14ac:dyDescent="0.3">
      <c r="A189" s="2"/>
      <c r="B189" s="2"/>
      <c r="C189" s="2"/>
      <c r="D189" s="2"/>
      <c r="E189" s="2"/>
      <c r="F189" s="4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</row>
    <row r="190" spans="1:24" ht="13.5" x14ac:dyDescent="0.3">
      <c r="A190" s="2"/>
      <c r="B190" s="2"/>
      <c r="C190" s="2"/>
      <c r="D190" s="2"/>
      <c r="E190" s="2"/>
      <c r="F190" s="4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</row>
    <row r="191" spans="1:24" ht="13.5" x14ac:dyDescent="0.3">
      <c r="A191" s="2"/>
      <c r="B191" s="2"/>
      <c r="C191" s="2"/>
      <c r="D191" s="2"/>
      <c r="E191" s="2"/>
      <c r="F191" s="4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</row>
    <row r="192" spans="1:24" ht="13.5" x14ac:dyDescent="0.3">
      <c r="A192" s="2"/>
      <c r="B192" s="2"/>
      <c r="C192" s="2"/>
      <c r="D192" s="2"/>
      <c r="E192" s="2"/>
      <c r="F192" s="4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</row>
    <row r="193" spans="1:24" ht="13.5" x14ac:dyDescent="0.3">
      <c r="A193" s="2"/>
      <c r="B193" s="2"/>
      <c r="C193" s="2"/>
      <c r="D193" s="2"/>
      <c r="E193" s="2"/>
      <c r="F193" s="4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</row>
    <row r="194" spans="1:24" ht="13.5" x14ac:dyDescent="0.3">
      <c r="A194" s="2"/>
      <c r="B194" s="2"/>
      <c r="C194" s="2"/>
      <c r="D194" s="2"/>
      <c r="E194" s="2"/>
      <c r="F194" s="4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</row>
    <row r="195" spans="1:24" ht="13.5" x14ac:dyDescent="0.3">
      <c r="A195" s="2"/>
      <c r="B195" s="2"/>
      <c r="C195" s="2"/>
      <c r="D195" s="2"/>
      <c r="E195" s="2"/>
      <c r="F195" s="4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</row>
    <row r="196" spans="1:24" ht="13.5" x14ac:dyDescent="0.3">
      <c r="A196" s="2"/>
      <c r="B196" s="2"/>
      <c r="C196" s="2"/>
      <c r="D196" s="2"/>
      <c r="E196" s="2"/>
      <c r="F196" s="4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</row>
    <row r="197" spans="1:24" ht="13.5" x14ac:dyDescent="0.3">
      <c r="A197" s="2"/>
      <c r="B197" s="2"/>
      <c r="C197" s="2"/>
      <c r="D197" s="2"/>
      <c r="E197" s="2"/>
      <c r="F197" s="4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</row>
    <row r="198" spans="1:24" ht="13.5" x14ac:dyDescent="0.3">
      <c r="A198" s="2"/>
      <c r="B198" s="2"/>
      <c r="C198" s="2"/>
      <c r="D198" s="2"/>
      <c r="E198" s="2"/>
      <c r="F198" s="4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</row>
    <row r="199" spans="1:24" ht="13.5" x14ac:dyDescent="0.3">
      <c r="A199" s="2"/>
      <c r="B199" s="2"/>
      <c r="C199" s="2"/>
      <c r="D199" s="2"/>
      <c r="E199" s="2"/>
      <c r="F199" s="4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</row>
    <row r="200" spans="1:24" ht="13.5" x14ac:dyDescent="0.3">
      <c r="A200" s="2"/>
      <c r="B200" s="2"/>
      <c r="C200" s="2"/>
      <c r="D200" s="2"/>
      <c r="E200" s="2"/>
      <c r="F200" s="4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</row>
    <row r="201" spans="1:24" ht="13.5" x14ac:dyDescent="0.3">
      <c r="A201" s="2"/>
      <c r="B201" s="2"/>
      <c r="C201" s="2"/>
      <c r="D201" s="2"/>
      <c r="E201" s="2"/>
      <c r="F201" s="4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</row>
    <row r="202" spans="1:24" ht="13.5" x14ac:dyDescent="0.3">
      <c r="A202" s="2"/>
      <c r="B202" s="2"/>
      <c r="C202" s="2"/>
      <c r="D202" s="2"/>
      <c r="E202" s="2"/>
      <c r="F202" s="4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</row>
    <row r="203" spans="1:24" ht="13.5" x14ac:dyDescent="0.3">
      <c r="A203" s="2"/>
      <c r="B203" s="2"/>
      <c r="C203" s="2"/>
      <c r="D203" s="2"/>
      <c r="E203" s="2"/>
      <c r="F203" s="4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</row>
    <row r="204" spans="1:24" ht="13.5" x14ac:dyDescent="0.3">
      <c r="A204" s="2"/>
      <c r="B204" s="2"/>
      <c r="C204" s="2"/>
      <c r="D204" s="2"/>
      <c r="E204" s="2"/>
      <c r="F204" s="4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</row>
    <row r="205" spans="1:24" ht="13.5" x14ac:dyDescent="0.3">
      <c r="A205" s="2"/>
      <c r="B205" s="2"/>
      <c r="C205" s="2"/>
      <c r="D205" s="2"/>
      <c r="E205" s="2"/>
      <c r="F205" s="4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</row>
    <row r="206" spans="1:24" ht="13.5" x14ac:dyDescent="0.3">
      <c r="A206" s="2"/>
      <c r="B206" s="2"/>
      <c r="C206" s="2"/>
      <c r="D206" s="2"/>
      <c r="E206" s="2"/>
      <c r="F206" s="4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</row>
    <row r="207" spans="1:24" ht="13.5" x14ac:dyDescent="0.3">
      <c r="A207" s="2"/>
      <c r="B207" s="2"/>
      <c r="C207" s="2"/>
      <c r="D207" s="2"/>
      <c r="E207" s="2"/>
      <c r="F207" s="4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</row>
    <row r="208" spans="1:24" ht="13.5" x14ac:dyDescent="0.3">
      <c r="A208" s="2"/>
      <c r="B208" s="2"/>
      <c r="C208" s="2"/>
      <c r="D208" s="2"/>
      <c r="E208" s="2"/>
      <c r="F208" s="4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</row>
    <row r="209" spans="1:24" ht="13.5" x14ac:dyDescent="0.3">
      <c r="A209" s="2"/>
      <c r="B209" s="2"/>
      <c r="C209" s="2"/>
      <c r="D209" s="2"/>
      <c r="E209" s="2"/>
      <c r="F209" s="4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</row>
    <row r="210" spans="1:24" ht="13.5" x14ac:dyDescent="0.3">
      <c r="A210" s="2"/>
      <c r="B210" s="2"/>
      <c r="C210" s="2"/>
      <c r="D210" s="2"/>
      <c r="E210" s="2"/>
      <c r="F210" s="4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</row>
    <row r="211" spans="1:24" ht="13.5" x14ac:dyDescent="0.3">
      <c r="A211" s="2"/>
      <c r="B211" s="2"/>
      <c r="C211" s="2"/>
      <c r="D211" s="2"/>
      <c r="E211" s="2"/>
      <c r="F211" s="4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</row>
    <row r="212" spans="1:24" ht="13.5" x14ac:dyDescent="0.3">
      <c r="A212" s="2"/>
      <c r="B212" s="2"/>
      <c r="C212" s="2"/>
      <c r="D212" s="2"/>
      <c r="E212" s="2"/>
      <c r="F212" s="4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</row>
    <row r="213" spans="1:24" ht="13.5" x14ac:dyDescent="0.3">
      <c r="A213" s="2"/>
      <c r="B213" s="2"/>
      <c r="C213" s="2"/>
      <c r="D213" s="2"/>
      <c r="E213" s="2"/>
      <c r="F213" s="4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</row>
    <row r="214" spans="1:24" ht="13.5" x14ac:dyDescent="0.3">
      <c r="A214" s="2"/>
      <c r="B214" s="2"/>
      <c r="C214" s="2"/>
      <c r="D214" s="2"/>
      <c r="E214" s="2"/>
      <c r="F214" s="4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</row>
    <row r="215" spans="1:24" ht="13.5" x14ac:dyDescent="0.3">
      <c r="A215" s="2"/>
      <c r="B215" s="2"/>
      <c r="C215" s="2"/>
      <c r="D215" s="2"/>
      <c r="E215" s="2"/>
      <c r="F215" s="4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</row>
    <row r="216" spans="1:24" ht="13.5" x14ac:dyDescent="0.3">
      <c r="A216" s="2"/>
      <c r="B216" s="2"/>
      <c r="C216" s="2"/>
      <c r="D216" s="2"/>
      <c r="E216" s="2"/>
      <c r="F216" s="4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</row>
    <row r="217" spans="1:24" ht="13.5" x14ac:dyDescent="0.3">
      <c r="A217" s="2"/>
      <c r="B217" s="2"/>
      <c r="C217" s="2"/>
      <c r="D217" s="2"/>
      <c r="E217" s="2"/>
      <c r="F217" s="4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</row>
    <row r="218" spans="1:24" ht="13.5" x14ac:dyDescent="0.3">
      <c r="A218" s="2"/>
      <c r="B218" s="2"/>
      <c r="C218" s="2"/>
      <c r="D218" s="2"/>
      <c r="E218" s="2"/>
      <c r="F218" s="4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</row>
    <row r="219" spans="1:24" ht="13.5" x14ac:dyDescent="0.3">
      <c r="A219" s="2"/>
      <c r="B219" s="2"/>
      <c r="C219" s="2"/>
      <c r="D219" s="2"/>
      <c r="E219" s="2"/>
      <c r="F219" s="4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</row>
    <row r="220" spans="1:24" ht="13.5" x14ac:dyDescent="0.3">
      <c r="A220" s="2"/>
      <c r="B220" s="2"/>
      <c r="C220" s="2"/>
      <c r="D220" s="2"/>
      <c r="E220" s="2"/>
      <c r="F220" s="4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</row>
    <row r="221" spans="1:24" ht="13.5" x14ac:dyDescent="0.3">
      <c r="A221" s="2"/>
      <c r="B221" s="2"/>
      <c r="C221" s="2"/>
      <c r="D221" s="2"/>
      <c r="E221" s="2"/>
      <c r="F221" s="4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</row>
    <row r="222" spans="1:24" ht="13.5" x14ac:dyDescent="0.3">
      <c r="A222" s="2"/>
      <c r="B222" s="2"/>
      <c r="C222" s="2"/>
      <c r="D222" s="2"/>
      <c r="E222" s="2"/>
      <c r="F222" s="4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</row>
    <row r="223" spans="1:24" ht="13.5" x14ac:dyDescent="0.3">
      <c r="A223" s="2"/>
      <c r="B223" s="2"/>
      <c r="C223" s="2"/>
      <c r="D223" s="2"/>
      <c r="E223" s="2"/>
      <c r="F223" s="4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</row>
    <row r="224" spans="1:24" ht="13.5" x14ac:dyDescent="0.3">
      <c r="A224" s="2"/>
      <c r="B224" s="2"/>
      <c r="C224" s="2"/>
      <c r="D224" s="2"/>
      <c r="E224" s="2"/>
      <c r="F224" s="4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</row>
    <row r="225" spans="1:24" ht="13.5" x14ac:dyDescent="0.3">
      <c r="A225" s="2"/>
      <c r="B225" s="2"/>
      <c r="C225" s="2"/>
      <c r="D225" s="2"/>
      <c r="E225" s="2"/>
      <c r="F225" s="4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</row>
    <row r="226" spans="1:24" ht="13.5" x14ac:dyDescent="0.3">
      <c r="A226" s="2"/>
      <c r="B226" s="2"/>
      <c r="C226" s="2"/>
      <c r="D226" s="2"/>
      <c r="E226" s="2"/>
      <c r="F226" s="4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</row>
    <row r="227" spans="1:24" ht="13.5" x14ac:dyDescent="0.3">
      <c r="A227" s="2"/>
      <c r="B227" s="2"/>
      <c r="C227" s="2"/>
      <c r="D227" s="2"/>
      <c r="E227" s="2"/>
      <c r="F227" s="4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</row>
    <row r="228" spans="1:24" ht="13.5" x14ac:dyDescent="0.3">
      <c r="A228" s="2"/>
      <c r="B228" s="2"/>
      <c r="C228" s="2"/>
      <c r="D228" s="2"/>
      <c r="E228" s="2"/>
      <c r="F228" s="4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</row>
    <row r="229" spans="1:24" ht="13.5" x14ac:dyDescent="0.3">
      <c r="A229" s="2"/>
      <c r="B229" s="2"/>
      <c r="C229" s="2"/>
      <c r="D229" s="2"/>
      <c r="E229" s="2"/>
      <c r="F229" s="4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</row>
    <row r="230" spans="1:24" ht="13.5" x14ac:dyDescent="0.3">
      <c r="A230" s="2"/>
      <c r="B230" s="2"/>
      <c r="C230" s="2"/>
      <c r="D230" s="2"/>
      <c r="E230" s="2"/>
      <c r="F230" s="4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</row>
    <row r="231" spans="1:24" ht="13.5" x14ac:dyDescent="0.3">
      <c r="A231" s="2"/>
      <c r="B231" s="2"/>
      <c r="C231" s="2"/>
      <c r="D231" s="2"/>
      <c r="E231" s="2"/>
      <c r="F231" s="4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</row>
    <row r="232" spans="1:24" ht="13.5" x14ac:dyDescent="0.3">
      <c r="A232" s="2"/>
      <c r="B232" s="2"/>
      <c r="C232" s="2"/>
      <c r="D232" s="2"/>
      <c r="E232" s="2"/>
      <c r="F232" s="4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</row>
    <row r="233" spans="1:24" ht="13.5" x14ac:dyDescent="0.3">
      <c r="A233" s="2"/>
      <c r="B233" s="2"/>
      <c r="C233" s="2"/>
      <c r="D233" s="2"/>
      <c r="E233" s="2"/>
      <c r="F233" s="4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</row>
    <row r="234" spans="1:24" ht="13.5" x14ac:dyDescent="0.3">
      <c r="A234" s="2"/>
      <c r="B234" s="2"/>
      <c r="C234" s="2"/>
      <c r="D234" s="2"/>
      <c r="E234" s="2"/>
      <c r="F234" s="4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</row>
    <row r="235" spans="1:24" ht="13.5" x14ac:dyDescent="0.3">
      <c r="A235" s="2"/>
      <c r="B235" s="2"/>
      <c r="C235" s="2"/>
      <c r="D235" s="2"/>
      <c r="E235" s="2"/>
      <c r="F235" s="4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</row>
    <row r="236" spans="1:24" ht="13.5" x14ac:dyDescent="0.3">
      <c r="A236" s="2"/>
      <c r="B236" s="2"/>
      <c r="C236" s="2"/>
      <c r="D236" s="2"/>
      <c r="E236" s="2"/>
      <c r="F236" s="4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</row>
    <row r="237" spans="1:24" ht="13.5" x14ac:dyDescent="0.3">
      <c r="A237" s="2"/>
      <c r="B237" s="2"/>
      <c r="C237" s="2"/>
      <c r="D237" s="2"/>
      <c r="E237" s="2"/>
      <c r="F237" s="4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</row>
    <row r="238" spans="1:24" ht="13.5" x14ac:dyDescent="0.3">
      <c r="A238" s="2"/>
      <c r="B238" s="2"/>
      <c r="C238" s="2"/>
      <c r="D238" s="2"/>
      <c r="E238" s="2"/>
      <c r="F238" s="4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</row>
    <row r="239" spans="1:24" ht="13.5" x14ac:dyDescent="0.3">
      <c r="A239" s="2"/>
      <c r="B239" s="2"/>
      <c r="C239" s="2"/>
      <c r="D239" s="2"/>
      <c r="E239" s="2"/>
      <c r="F239" s="4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</row>
    <row r="240" spans="1:24" ht="13.5" x14ac:dyDescent="0.3">
      <c r="A240" s="2"/>
      <c r="B240" s="2"/>
      <c r="C240" s="2"/>
      <c r="D240" s="2"/>
      <c r="E240" s="2"/>
      <c r="F240" s="4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</row>
    <row r="241" spans="1:24" ht="13.5" x14ac:dyDescent="0.3">
      <c r="A241" s="2"/>
      <c r="B241" s="2"/>
      <c r="C241" s="2"/>
      <c r="D241" s="2"/>
      <c r="E241" s="2"/>
      <c r="F241" s="4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</row>
    <row r="242" spans="1:24" ht="13.5" x14ac:dyDescent="0.3">
      <c r="A242" s="2"/>
      <c r="B242" s="2"/>
      <c r="C242" s="2"/>
      <c r="D242" s="2"/>
      <c r="E242" s="2"/>
      <c r="F242" s="4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</row>
    <row r="243" spans="1:24" ht="13.5" x14ac:dyDescent="0.3">
      <c r="A243" s="2"/>
      <c r="B243" s="2"/>
      <c r="C243" s="2"/>
      <c r="D243" s="2"/>
      <c r="E243" s="2"/>
      <c r="F243" s="4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</row>
    <row r="244" spans="1:24" ht="13.5" x14ac:dyDescent="0.3">
      <c r="A244" s="2"/>
      <c r="B244" s="2"/>
      <c r="C244" s="2"/>
      <c r="D244" s="2"/>
      <c r="E244" s="2"/>
      <c r="F244" s="4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</row>
    <row r="245" spans="1:24" ht="13.5" x14ac:dyDescent="0.3">
      <c r="A245" s="2"/>
      <c r="B245" s="2"/>
      <c r="C245" s="2"/>
      <c r="D245" s="2"/>
      <c r="E245" s="2"/>
      <c r="F245" s="4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</row>
    <row r="246" spans="1:24" ht="13.5" x14ac:dyDescent="0.3">
      <c r="A246" s="2"/>
      <c r="B246" s="2"/>
      <c r="C246" s="2"/>
      <c r="D246" s="2"/>
      <c r="E246" s="2"/>
      <c r="F246" s="4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</row>
    <row r="247" spans="1:24" ht="13.5" x14ac:dyDescent="0.3">
      <c r="A247" s="2"/>
      <c r="B247" s="2"/>
      <c r="C247" s="2"/>
      <c r="D247" s="2"/>
      <c r="E247" s="2"/>
      <c r="F247" s="4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</row>
    <row r="248" spans="1:2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11">
    <mergeCell ref="B46:E46"/>
    <mergeCell ref="B47:E47"/>
    <mergeCell ref="B48:E48"/>
    <mergeCell ref="B1:F1"/>
    <mergeCell ref="B2:E2"/>
    <mergeCell ref="B3:E3"/>
    <mergeCell ref="B10:E10"/>
    <mergeCell ref="B28:E28"/>
    <mergeCell ref="B41:E41"/>
    <mergeCell ref="B43:E43"/>
    <mergeCell ref="B45:E45"/>
  </mergeCells>
  <phoneticPr fontId="37" type="noConversion"/>
  <pageMargins left="0.25" right="0.25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7"/>
  <sheetViews>
    <sheetView workbookViewId="0">
      <selection activeCell="D4" sqref="D4"/>
    </sheetView>
  </sheetViews>
  <sheetFormatPr defaultColWidth="14.453125" defaultRowHeight="12.5" x14ac:dyDescent="0.25"/>
  <cols>
    <col min="1" max="1" width="7.54296875" style="71" customWidth="1"/>
    <col min="2" max="2" width="56.1796875" style="71" customWidth="1"/>
    <col min="3" max="3" width="9.453125" style="71" customWidth="1"/>
    <col min="4" max="4" width="15.453125" style="71" customWidth="1"/>
    <col min="5" max="23" width="9.1796875" style="71" customWidth="1"/>
    <col min="24" max="24" width="14.453125" style="71" customWidth="1"/>
    <col min="25" max="16384" width="14.453125" style="71"/>
  </cols>
  <sheetData>
    <row r="1" spans="1:26" ht="17.5" x14ac:dyDescent="0.35">
      <c r="A1" s="69"/>
      <c r="B1" s="186" t="s">
        <v>115</v>
      </c>
      <c r="C1" s="187"/>
      <c r="D1" s="18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5" x14ac:dyDescent="0.3">
      <c r="A2" s="115">
        <v>35000</v>
      </c>
      <c r="B2" s="189" t="s">
        <v>116</v>
      </c>
      <c r="C2" s="190"/>
      <c r="D2" s="47">
        <v>0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3.5" x14ac:dyDescent="0.3">
      <c r="A3" s="115">
        <v>35100</v>
      </c>
      <c r="B3" s="92" t="s">
        <v>117</v>
      </c>
      <c r="C3" s="116"/>
      <c r="D3" s="117">
        <v>110000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3.5" x14ac:dyDescent="0.3">
      <c r="A4" s="115">
        <v>35200</v>
      </c>
      <c r="B4" s="92" t="s">
        <v>118</v>
      </c>
      <c r="C4" s="116"/>
      <c r="D4" s="117">
        <v>340000</v>
      </c>
      <c r="E4" s="69">
        <v>150000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3.5" x14ac:dyDescent="0.3">
      <c r="A5" s="115">
        <v>35300</v>
      </c>
      <c r="B5" s="92" t="s">
        <v>119</v>
      </c>
      <c r="C5" s="116"/>
      <c r="D5" s="117">
        <v>75000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3.5" x14ac:dyDescent="0.3">
      <c r="A6" s="115"/>
      <c r="B6" s="125"/>
      <c r="C6" s="140"/>
      <c r="D6" s="141"/>
      <c r="E6" s="69" t="s">
        <v>120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4" x14ac:dyDescent="0.3">
      <c r="A7" s="115"/>
      <c r="B7" s="191" t="s">
        <v>121</v>
      </c>
      <c r="C7" s="192"/>
      <c r="D7" s="193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4" x14ac:dyDescent="0.3">
      <c r="A8" s="69"/>
      <c r="B8" s="118"/>
      <c r="C8" s="119"/>
      <c r="D8" s="120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5" x14ac:dyDescent="0.3">
      <c r="A9" s="69"/>
      <c r="B9" s="121" t="s">
        <v>122</v>
      </c>
      <c r="C9" s="122"/>
      <c r="D9" s="123">
        <f>SUM(D2+D3+D4+D5+D6)</f>
        <v>525000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3.5" x14ac:dyDescent="0.3">
      <c r="A10" s="69"/>
      <c r="B10" s="194"/>
      <c r="C10" s="194"/>
      <c r="D10" s="194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3.5" x14ac:dyDescent="0.3">
      <c r="A11" s="69"/>
      <c r="B11" s="69"/>
      <c r="C11" s="119"/>
      <c r="D11" s="11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3.5" x14ac:dyDescent="0.3">
      <c r="A12" s="69"/>
      <c r="B12" s="69"/>
      <c r="C12" s="119"/>
      <c r="D12" s="11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3.5" x14ac:dyDescent="0.3">
      <c r="A13" s="69"/>
      <c r="C13" s="119"/>
      <c r="D13" s="11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3.5" x14ac:dyDescent="0.3">
      <c r="A14" s="69"/>
      <c r="B14" s="69"/>
      <c r="C14" s="119"/>
      <c r="D14" s="11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3.5" x14ac:dyDescent="0.3">
      <c r="A15" s="69"/>
      <c r="B15" s="69"/>
      <c r="C15" s="119"/>
      <c r="D15" s="11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3.5" x14ac:dyDescent="0.3">
      <c r="A16" s="69"/>
      <c r="B16" s="69"/>
      <c r="C16" s="119"/>
      <c r="D16" s="11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3.5" x14ac:dyDescent="0.3">
      <c r="A17" s="69"/>
      <c r="B17" s="69"/>
      <c r="C17" s="119"/>
      <c r="D17" s="11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3.5" x14ac:dyDescent="0.3">
      <c r="A18" s="69"/>
      <c r="B18" s="69"/>
      <c r="C18" s="119"/>
      <c r="D18" s="11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3.5" x14ac:dyDescent="0.3">
      <c r="A19" s="69"/>
      <c r="B19" s="69"/>
      <c r="C19" s="119"/>
      <c r="D19" s="11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3.5" x14ac:dyDescent="0.3">
      <c r="A20" s="69"/>
      <c r="B20" s="69"/>
      <c r="C20" s="119"/>
      <c r="D20" s="11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3.5" x14ac:dyDescent="0.3">
      <c r="A21" s="69"/>
      <c r="B21" s="69"/>
      <c r="C21" s="119"/>
      <c r="D21" s="11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3.5" x14ac:dyDescent="0.3">
      <c r="A22" s="69"/>
      <c r="B22" s="69"/>
      <c r="C22" s="119"/>
      <c r="D22" s="11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3.5" x14ac:dyDescent="0.3">
      <c r="A23" s="69"/>
      <c r="B23" s="69"/>
      <c r="C23" s="119"/>
      <c r="D23" s="11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3.5" x14ac:dyDescent="0.3">
      <c r="A24" s="69"/>
      <c r="B24" s="69"/>
      <c r="C24" s="119"/>
      <c r="D24" s="11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13.5" x14ac:dyDescent="0.3">
      <c r="A25" s="69"/>
      <c r="B25" s="69"/>
      <c r="C25" s="119"/>
      <c r="D25" s="11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3.5" x14ac:dyDescent="0.3">
      <c r="A26" s="69"/>
      <c r="B26" s="69"/>
      <c r="C26" s="119"/>
      <c r="D26" s="11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3.5" x14ac:dyDescent="0.3">
      <c r="A27" s="69"/>
      <c r="B27" s="69"/>
      <c r="C27" s="119"/>
      <c r="D27" s="11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3.5" x14ac:dyDescent="0.3">
      <c r="A28" s="69"/>
      <c r="B28" s="69"/>
      <c r="C28" s="119"/>
      <c r="D28" s="11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3.5" x14ac:dyDescent="0.3">
      <c r="A29" s="69"/>
      <c r="B29" s="69"/>
      <c r="C29" s="119"/>
      <c r="D29" s="11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3.5" x14ac:dyDescent="0.3">
      <c r="A30" s="69"/>
      <c r="B30" s="69"/>
      <c r="C30" s="119"/>
      <c r="D30" s="11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3.5" x14ac:dyDescent="0.3">
      <c r="A31" s="69"/>
      <c r="B31" s="69"/>
      <c r="C31" s="119"/>
      <c r="D31" s="11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3.5" x14ac:dyDescent="0.3">
      <c r="A32" s="69"/>
      <c r="B32" s="69"/>
      <c r="C32" s="119"/>
      <c r="D32" s="11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3.5" x14ac:dyDescent="0.3">
      <c r="A33" s="69"/>
      <c r="B33" s="69"/>
      <c r="C33" s="119"/>
      <c r="D33" s="11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3.5" x14ac:dyDescent="0.3">
      <c r="A34" s="69"/>
      <c r="B34" s="69"/>
      <c r="C34" s="119"/>
      <c r="D34" s="11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3.5" x14ac:dyDescent="0.3">
      <c r="A35" s="69"/>
      <c r="B35" s="69"/>
      <c r="C35" s="119"/>
      <c r="D35" s="11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3.5" x14ac:dyDescent="0.3">
      <c r="A36" s="69"/>
      <c r="B36" s="69"/>
      <c r="C36" s="119"/>
      <c r="D36" s="11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3.5" x14ac:dyDescent="0.3">
      <c r="A37" s="69"/>
      <c r="B37" s="69"/>
      <c r="C37" s="119"/>
      <c r="D37" s="11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3.5" x14ac:dyDescent="0.3">
      <c r="A38" s="69"/>
      <c r="B38" s="69"/>
      <c r="C38" s="119"/>
      <c r="D38" s="11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3.5" x14ac:dyDescent="0.3">
      <c r="A39" s="69"/>
      <c r="B39" s="69"/>
      <c r="C39" s="119"/>
      <c r="D39" s="11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3.5" x14ac:dyDescent="0.3">
      <c r="A40" s="69"/>
      <c r="B40" s="69"/>
      <c r="C40" s="119"/>
      <c r="D40" s="11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3.5" x14ac:dyDescent="0.3">
      <c r="A41" s="69"/>
      <c r="B41" s="69"/>
      <c r="C41" s="119"/>
      <c r="D41" s="11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3.5" x14ac:dyDescent="0.3">
      <c r="A42" s="69"/>
      <c r="B42" s="69"/>
      <c r="C42" s="119"/>
      <c r="D42" s="11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3.5" x14ac:dyDescent="0.3">
      <c r="A43" s="69"/>
      <c r="B43" s="69"/>
      <c r="C43" s="119"/>
      <c r="D43" s="11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3.5" x14ac:dyDescent="0.3">
      <c r="A44" s="69"/>
      <c r="B44" s="69"/>
      <c r="C44" s="119"/>
      <c r="D44" s="11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3.5" x14ac:dyDescent="0.3">
      <c r="A45" s="69"/>
      <c r="B45" s="69"/>
      <c r="C45" s="119"/>
      <c r="D45" s="11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3.5" x14ac:dyDescent="0.3">
      <c r="A46" s="69"/>
      <c r="B46" s="69"/>
      <c r="C46" s="119"/>
      <c r="D46" s="11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3.5" x14ac:dyDescent="0.3">
      <c r="A47" s="69"/>
      <c r="B47" s="69"/>
      <c r="C47" s="119"/>
      <c r="D47" s="11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3.5" x14ac:dyDescent="0.3">
      <c r="A48" s="69"/>
      <c r="B48" s="69"/>
      <c r="C48" s="119"/>
      <c r="D48" s="11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3.5" x14ac:dyDescent="0.3">
      <c r="A49" s="69"/>
      <c r="B49" s="69"/>
      <c r="C49" s="119"/>
      <c r="D49" s="11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3.5" x14ac:dyDescent="0.3">
      <c r="A50" s="69"/>
      <c r="B50" s="69"/>
      <c r="C50" s="119"/>
      <c r="D50" s="11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3.5" x14ac:dyDescent="0.3">
      <c r="A51" s="69"/>
      <c r="B51" s="69"/>
      <c r="C51" s="119"/>
      <c r="D51" s="11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3.5" x14ac:dyDescent="0.3">
      <c r="A52" s="69"/>
      <c r="B52" s="69"/>
      <c r="C52" s="119"/>
      <c r="D52" s="11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3.5" x14ac:dyDescent="0.3">
      <c r="A53" s="69"/>
      <c r="B53" s="69"/>
      <c r="C53" s="119"/>
      <c r="D53" s="11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3.5" x14ac:dyDescent="0.3">
      <c r="A54" s="69"/>
      <c r="B54" s="69"/>
      <c r="C54" s="119"/>
      <c r="D54" s="11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3.5" x14ac:dyDescent="0.3">
      <c r="A55" s="69"/>
      <c r="B55" s="69"/>
      <c r="C55" s="119"/>
      <c r="D55" s="11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3.5" x14ac:dyDescent="0.3">
      <c r="A56" s="69"/>
      <c r="B56" s="69"/>
      <c r="C56" s="119"/>
      <c r="D56" s="11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3.5" x14ac:dyDescent="0.3">
      <c r="A57" s="69"/>
      <c r="B57" s="69"/>
      <c r="C57" s="119"/>
      <c r="D57" s="11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3.5" x14ac:dyDescent="0.3">
      <c r="A58" s="69"/>
      <c r="B58" s="69"/>
      <c r="C58" s="119"/>
      <c r="D58" s="11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3.5" x14ac:dyDescent="0.3">
      <c r="A59" s="69"/>
      <c r="B59" s="69"/>
      <c r="C59" s="119"/>
      <c r="D59" s="11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3.5" x14ac:dyDescent="0.3">
      <c r="A60" s="69"/>
      <c r="B60" s="69"/>
      <c r="C60" s="119"/>
      <c r="D60" s="11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3.5" x14ac:dyDescent="0.3">
      <c r="A61" s="69"/>
      <c r="B61" s="69"/>
      <c r="C61" s="119"/>
      <c r="D61" s="11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3.5" x14ac:dyDescent="0.3">
      <c r="A62" s="69"/>
      <c r="B62" s="69"/>
      <c r="C62" s="119"/>
      <c r="D62" s="11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3.5" x14ac:dyDescent="0.3">
      <c r="A63" s="69"/>
      <c r="B63" s="69"/>
      <c r="C63" s="119"/>
      <c r="D63" s="11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3.5" x14ac:dyDescent="0.3">
      <c r="A64" s="69"/>
      <c r="B64" s="69"/>
      <c r="C64" s="119"/>
      <c r="D64" s="11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3.5" x14ac:dyDescent="0.3">
      <c r="A65" s="69"/>
      <c r="B65" s="69"/>
      <c r="C65" s="119"/>
      <c r="D65" s="11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3.5" x14ac:dyDescent="0.3">
      <c r="A66" s="69"/>
      <c r="B66" s="69"/>
      <c r="C66" s="119"/>
      <c r="D66" s="11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3.5" x14ac:dyDescent="0.3">
      <c r="A67" s="69"/>
      <c r="B67" s="69"/>
      <c r="C67" s="119"/>
      <c r="D67" s="11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3.5" x14ac:dyDescent="0.3">
      <c r="A68" s="69"/>
      <c r="B68" s="69"/>
      <c r="C68" s="119"/>
      <c r="D68" s="11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3.5" x14ac:dyDescent="0.3">
      <c r="A69" s="69"/>
      <c r="B69" s="69"/>
      <c r="C69" s="119"/>
      <c r="D69" s="11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3.5" x14ac:dyDescent="0.3">
      <c r="A70" s="69"/>
      <c r="B70" s="69"/>
      <c r="C70" s="119"/>
      <c r="D70" s="11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3.5" x14ac:dyDescent="0.3">
      <c r="A71" s="69"/>
      <c r="B71" s="69"/>
      <c r="C71" s="119"/>
      <c r="D71" s="11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3.5" x14ac:dyDescent="0.3">
      <c r="A72" s="69"/>
      <c r="B72" s="69"/>
      <c r="C72" s="119"/>
      <c r="D72" s="11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3.5" x14ac:dyDescent="0.3">
      <c r="A73" s="69"/>
      <c r="B73" s="69"/>
      <c r="C73" s="119"/>
      <c r="D73" s="11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3.5" x14ac:dyDescent="0.3">
      <c r="A74" s="69"/>
      <c r="B74" s="69"/>
      <c r="C74" s="119"/>
      <c r="D74" s="11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3.5" x14ac:dyDescent="0.3">
      <c r="A75" s="69"/>
      <c r="B75" s="69"/>
      <c r="C75" s="119"/>
      <c r="D75" s="11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3.5" x14ac:dyDescent="0.3">
      <c r="A76" s="69"/>
      <c r="B76" s="69"/>
      <c r="C76" s="119"/>
      <c r="D76" s="11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3.5" x14ac:dyDescent="0.3">
      <c r="A77" s="69"/>
      <c r="B77" s="69"/>
      <c r="C77" s="119"/>
      <c r="D77" s="11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3.5" x14ac:dyDescent="0.3">
      <c r="A78" s="69"/>
      <c r="B78" s="69"/>
      <c r="C78" s="119"/>
      <c r="D78" s="11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3.5" x14ac:dyDescent="0.3">
      <c r="A79" s="69"/>
      <c r="B79" s="69"/>
      <c r="C79" s="119"/>
      <c r="D79" s="11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3.5" x14ac:dyDescent="0.3">
      <c r="A80" s="69"/>
      <c r="B80" s="69"/>
      <c r="C80" s="119"/>
      <c r="D80" s="11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3.5" x14ac:dyDescent="0.3">
      <c r="A81" s="69"/>
      <c r="B81" s="69"/>
      <c r="C81" s="119"/>
      <c r="D81" s="11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3.5" x14ac:dyDescent="0.3">
      <c r="A82" s="69"/>
      <c r="B82" s="69"/>
      <c r="C82" s="119"/>
      <c r="D82" s="11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3.5" x14ac:dyDescent="0.3">
      <c r="A83" s="69"/>
      <c r="B83" s="69"/>
      <c r="C83" s="119"/>
      <c r="D83" s="11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3.5" x14ac:dyDescent="0.3">
      <c r="A84" s="69"/>
      <c r="B84" s="69"/>
      <c r="C84" s="119"/>
      <c r="D84" s="11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3.5" x14ac:dyDescent="0.3">
      <c r="A85" s="69"/>
      <c r="B85" s="69"/>
      <c r="C85" s="119"/>
      <c r="D85" s="11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3.5" x14ac:dyDescent="0.3">
      <c r="A86" s="69"/>
      <c r="B86" s="69"/>
      <c r="C86" s="119"/>
      <c r="D86" s="11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3.5" x14ac:dyDescent="0.3">
      <c r="A87" s="69"/>
      <c r="B87" s="69"/>
      <c r="C87" s="119"/>
      <c r="D87" s="11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3.5" x14ac:dyDescent="0.3">
      <c r="A88" s="69"/>
      <c r="B88" s="69"/>
      <c r="C88" s="119"/>
      <c r="D88" s="11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3.5" x14ac:dyDescent="0.3">
      <c r="A89" s="69"/>
      <c r="B89" s="69"/>
      <c r="C89" s="119"/>
      <c r="D89" s="11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3.5" x14ac:dyDescent="0.3">
      <c r="A90" s="69"/>
      <c r="B90" s="69"/>
      <c r="C90" s="119"/>
      <c r="D90" s="11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3.5" x14ac:dyDescent="0.3">
      <c r="A91" s="69"/>
      <c r="B91" s="69"/>
      <c r="C91" s="119"/>
      <c r="D91" s="11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3.5" x14ac:dyDescent="0.3">
      <c r="A92" s="69"/>
      <c r="B92" s="69"/>
      <c r="C92" s="119"/>
      <c r="D92" s="11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3.5" x14ac:dyDescent="0.3">
      <c r="A93" s="69"/>
      <c r="B93" s="69"/>
      <c r="C93" s="119"/>
      <c r="D93" s="11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3.5" x14ac:dyDescent="0.3">
      <c r="A94" s="69"/>
      <c r="B94" s="69"/>
      <c r="C94" s="119"/>
      <c r="D94" s="11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3.5" x14ac:dyDescent="0.3">
      <c r="A95" s="69"/>
      <c r="B95" s="69"/>
      <c r="C95" s="119"/>
      <c r="D95" s="11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3.5" x14ac:dyDescent="0.3">
      <c r="A96" s="69"/>
      <c r="B96" s="69"/>
      <c r="C96" s="119"/>
      <c r="D96" s="11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3.5" x14ac:dyDescent="0.3">
      <c r="A97" s="69"/>
      <c r="B97" s="69"/>
      <c r="C97" s="119"/>
      <c r="D97" s="11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3.5" x14ac:dyDescent="0.3">
      <c r="A98" s="69"/>
      <c r="B98" s="69"/>
      <c r="C98" s="119"/>
      <c r="D98" s="11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3.5" x14ac:dyDescent="0.3">
      <c r="A99" s="69"/>
      <c r="B99" s="69"/>
      <c r="C99" s="119"/>
      <c r="D99" s="11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3.5" x14ac:dyDescent="0.3">
      <c r="A100" s="69"/>
      <c r="B100" s="69"/>
      <c r="C100" s="119"/>
      <c r="D100" s="11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3.5" x14ac:dyDescent="0.3">
      <c r="A101" s="69"/>
      <c r="B101" s="69"/>
      <c r="C101" s="119"/>
      <c r="D101" s="11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3.5" x14ac:dyDescent="0.3">
      <c r="A102" s="69"/>
      <c r="B102" s="69"/>
      <c r="C102" s="119"/>
      <c r="D102" s="11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3.5" x14ac:dyDescent="0.3">
      <c r="A103" s="69"/>
      <c r="B103" s="69"/>
      <c r="C103" s="119"/>
      <c r="D103" s="11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3.5" x14ac:dyDescent="0.3">
      <c r="A104" s="69"/>
      <c r="B104" s="69"/>
      <c r="C104" s="119"/>
      <c r="D104" s="11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3.5" x14ac:dyDescent="0.3">
      <c r="A105" s="69"/>
      <c r="B105" s="69"/>
      <c r="C105" s="119"/>
      <c r="D105" s="11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3.5" x14ac:dyDescent="0.3">
      <c r="A106" s="69"/>
      <c r="B106" s="69"/>
      <c r="C106" s="119"/>
      <c r="D106" s="11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3.5" x14ac:dyDescent="0.3">
      <c r="A107" s="69"/>
      <c r="B107" s="69"/>
      <c r="C107" s="119"/>
      <c r="D107" s="11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3.5" x14ac:dyDescent="0.3">
      <c r="A108" s="69"/>
      <c r="B108" s="69"/>
      <c r="C108" s="119"/>
      <c r="D108" s="11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3.5" x14ac:dyDescent="0.3">
      <c r="A109" s="69"/>
      <c r="B109" s="69"/>
      <c r="C109" s="119"/>
      <c r="D109" s="11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3.5" x14ac:dyDescent="0.3">
      <c r="A110" s="69"/>
      <c r="B110" s="69"/>
      <c r="C110" s="119"/>
      <c r="D110" s="11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3.5" x14ac:dyDescent="0.3">
      <c r="A111" s="69"/>
      <c r="B111" s="69"/>
      <c r="C111" s="119"/>
      <c r="D111" s="11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3.5" x14ac:dyDescent="0.3">
      <c r="A112" s="69"/>
      <c r="B112" s="69"/>
      <c r="C112" s="119"/>
      <c r="D112" s="11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3.5" x14ac:dyDescent="0.3">
      <c r="A113" s="69"/>
      <c r="B113" s="69"/>
      <c r="C113" s="119"/>
      <c r="D113" s="11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3.5" x14ac:dyDescent="0.3">
      <c r="A114" s="69"/>
      <c r="B114" s="69"/>
      <c r="C114" s="119"/>
      <c r="D114" s="11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3.5" x14ac:dyDescent="0.3">
      <c r="A115" s="69"/>
      <c r="B115" s="69"/>
      <c r="C115" s="119"/>
      <c r="D115" s="11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3.5" x14ac:dyDescent="0.3">
      <c r="A116" s="69"/>
      <c r="B116" s="69"/>
      <c r="C116" s="119"/>
      <c r="D116" s="11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3.5" x14ac:dyDescent="0.3">
      <c r="A117" s="69"/>
      <c r="B117" s="69"/>
      <c r="C117" s="119"/>
      <c r="D117" s="11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3.5" x14ac:dyDescent="0.3">
      <c r="A118" s="69"/>
      <c r="B118" s="69"/>
      <c r="C118" s="119"/>
      <c r="D118" s="11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3.5" x14ac:dyDescent="0.3">
      <c r="A119" s="69"/>
      <c r="B119" s="69"/>
      <c r="C119" s="119"/>
      <c r="D119" s="11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3.5" x14ac:dyDescent="0.3">
      <c r="A120" s="69"/>
      <c r="B120" s="69"/>
      <c r="C120" s="119"/>
      <c r="D120" s="11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3.5" x14ac:dyDescent="0.3">
      <c r="A121" s="69"/>
      <c r="B121" s="69"/>
      <c r="C121" s="119"/>
      <c r="D121" s="11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3.5" x14ac:dyDescent="0.3">
      <c r="A122" s="69"/>
      <c r="B122" s="69"/>
      <c r="C122" s="119"/>
      <c r="D122" s="11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3.5" x14ac:dyDescent="0.3">
      <c r="A123" s="69"/>
      <c r="B123" s="69"/>
      <c r="C123" s="119"/>
      <c r="D123" s="11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3.5" x14ac:dyDescent="0.3">
      <c r="A124" s="69"/>
      <c r="B124" s="69"/>
      <c r="C124" s="119"/>
      <c r="D124" s="11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3.5" x14ac:dyDescent="0.3">
      <c r="A125" s="69"/>
      <c r="B125" s="69"/>
      <c r="C125" s="119"/>
      <c r="D125" s="11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3.5" x14ac:dyDescent="0.3">
      <c r="A126" s="69"/>
      <c r="B126" s="69"/>
      <c r="C126" s="119"/>
      <c r="D126" s="11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3.5" x14ac:dyDescent="0.3">
      <c r="A127" s="69"/>
      <c r="B127" s="69"/>
      <c r="C127" s="119"/>
      <c r="D127" s="11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3.5" x14ac:dyDescent="0.3">
      <c r="A128" s="69"/>
      <c r="B128" s="69"/>
      <c r="C128" s="119"/>
      <c r="D128" s="11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3.5" x14ac:dyDescent="0.3">
      <c r="A129" s="69"/>
      <c r="B129" s="69"/>
      <c r="C129" s="119"/>
      <c r="D129" s="11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3.5" x14ac:dyDescent="0.3">
      <c r="A130" s="69"/>
      <c r="B130" s="69"/>
      <c r="C130" s="119"/>
      <c r="D130" s="11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3.5" x14ac:dyDescent="0.3">
      <c r="A131" s="69"/>
      <c r="B131" s="69"/>
      <c r="C131" s="119"/>
      <c r="D131" s="11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3.5" x14ac:dyDescent="0.3">
      <c r="A132" s="69"/>
      <c r="B132" s="69"/>
      <c r="C132" s="119"/>
      <c r="D132" s="11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3.5" x14ac:dyDescent="0.3">
      <c r="A133" s="69"/>
      <c r="B133" s="69"/>
      <c r="C133" s="119"/>
      <c r="D133" s="11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3.5" x14ac:dyDescent="0.3">
      <c r="A134" s="69"/>
      <c r="B134" s="69"/>
      <c r="C134" s="119"/>
      <c r="D134" s="11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3.5" x14ac:dyDescent="0.3">
      <c r="A135" s="69"/>
      <c r="B135" s="69"/>
      <c r="C135" s="119"/>
      <c r="D135" s="11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3.5" x14ac:dyDescent="0.3">
      <c r="A136" s="69"/>
      <c r="B136" s="69"/>
      <c r="C136" s="119"/>
      <c r="D136" s="11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3.5" x14ac:dyDescent="0.3">
      <c r="A137" s="69"/>
      <c r="B137" s="69"/>
      <c r="C137" s="119"/>
      <c r="D137" s="11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3.5" x14ac:dyDescent="0.3">
      <c r="A138" s="69"/>
      <c r="B138" s="69"/>
      <c r="C138" s="119"/>
      <c r="D138" s="11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3.5" x14ac:dyDescent="0.3">
      <c r="A139" s="69"/>
      <c r="B139" s="69"/>
      <c r="C139" s="119"/>
      <c r="D139" s="11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3.5" x14ac:dyDescent="0.3">
      <c r="A140" s="69"/>
      <c r="B140" s="69"/>
      <c r="C140" s="119"/>
      <c r="D140" s="11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3.5" x14ac:dyDescent="0.3">
      <c r="A141" s="69"/>
      <c r="B141" s="69"/>
      <c r="C141" s="119"/>
      <c r="D141" s="11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3.5" x14ac:dyDescent="0.3">
      <c r="A142" s="69"/>
      <c r="B142" s="69"/>
      <c r="C142" s="119"/>
      <c r="D142" s="11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3.5" x14ac:dyDescent="0.3">
      <c r="A143" s="69"/>
      <c r="B143" s="69"/>
      <c r="C143" s="119"/>
      <c r="D143" s="11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3.5" x14ac:dyDescent="0.3">
      <c r="A144" s="69"/>
      <c r="B144" s="69"/>
      <c r="C144" s="119"/>
      <c r="D144" s="11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3.5" x14ac:dyDescent="0.3">
      <c r="A145" s="69"/>
      <c r="B145" s="69"/>
      <c r="C145" s="119"/>
      <c r="D145" s="11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3.5" x14ac:dyDescent="0.3">
      <c r="A146" s="69"/>
      <c r="B146" s="69"/>
      <c r="C146" s="119"/>
      <c r="D146" s="11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3.5" x14ac:dyDescent="0.3">
      <c r="A147" s="69"/>
      <c r="B147" s="69"/>
      <c r="C147" s="119"/>
      <c r="D147" s="11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3.5" x14ac:dyDescent="0.3">
      <c r="A148" s="69"/>
      <c r="B148" s="69"/>
      <c r="C148" s="119"/>
      <c r="D148" s="11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3.5" x14ac:dyDescent="0.3">
      <c r="A149" s="69"/>
      <c r="B149" s="69"/>
      <c r="C149" s="119"/>
      <c r="D149" s="11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3.5" x14ac:dyDescent="0.3">
      <c r="A150" s="69"/>
      <c r="B150" s="69"/>
      <c r="C150" s="119"/>
      <c r="D150" s="11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3.5" x14ac:dyDescent="0.3">
      <c r="A151" s="69"/>
      <c r="B151" s="69"/>
      <c r="C151" s="119"/>
      <c r="D151" s="11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3.5" x14ac:dyDescent="0.3">
      <c r="A152" s="69"/>
      <c r="B152" s="69"/>
      <c r="C152" s="119"/>
      <c r="D152" s="11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3.5" x14ac:dyDescent="0.3">
      <c r="A153" s="69"/>
      <c r="B153" s="69"/>
      <c r="C153" s="119"/>
      <c r="D153" s="11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3.5" x14ac:dyDescent="0.3">
      <c r="A154" s="69"/>
      <c r="B154" s="69"/>
      <c r="C154" s="119"/>
      <c r="D154" s="11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3.5" x14ac:dyDescent="0.3">
      <c r="A155" s="69"/>
      <c r="B155" s="69"/>
      <c r="C155" s="119"/>
      <c r="D155" s="11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3.5" x14ac:dyDescent="0.3">
      <c r="A156" s="69"/>
      <c r="B156" s="69"/>
      <c r="C156" s="119"/>
      <c r="D156" s="11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3.5" x14ac:dyDescent="0.3">
      <c r="A157" s="69"/>
      <c r="B157" s="69"/>
      <c r="C157" s="119"/>
      <c r="D157" s="11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3.5" x14ac:dyDescent="0.3">
      <c r="A158" s="69"/>
      <c r="B158" s="69"/>
      <c r="C158" s="119"/>
      <c r="D158" s="11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3.5" x14ac:dyDescent="0.3">
      <c r="A159" s="69"/>
      <c r="B159" s="69"/>
      <c r="C159" s="119"/>
      <c r="D159" s="11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3.5" x14ac:dyDescent="0.3">
      <c r="A160" s="69"/>
      <c r="B160" s="69"/>
      <c r="C160" s="119"/>
      <c r="D160" s="11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3.5" x14ac:dyDescent="0.3">
      <c r="A161" s="69"/>
      <c r="B161" s="69"/>
      <c r="C161" s="119"/>
      <c r="D161" s="11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3.5" x14ac:dyDescent="0.3">
      <c r="A162" s="69"/>
      <c r="B162" s="69"/>
      <c r="C162" s="119"/>
      <c r="D162" s="11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3.5" x14ac:dyDescent="0.3">
      <c r="A163" s="69"/>
      <c r="B163" s="69"/>
      <c r="C163" s="119"/>
      <c r="D163" s="11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3.5" x14ac:dyDescent="0.3">
      <c r="A164" s="69"/>
      <c r="B164" s="69"/>
      <c r="C164" s="119"/>
      <c r="D164" s="11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3.5" x14ac:dyDescent="0.3">
      <c r="A165" s="69"/>
      <c r="B165" s="69"/>
      <c r="C165" s="119"/>
      <c r="D165" s="11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3.5" x14ac:dyDescent="0.3">
      <c r="A166" s="69"/>
      <c r="B166" s="69"/>
      <c r="C166" s="119"/>
      <c r="D166" s="11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3.5" x14ac:dyDescent="0.3">
      <c r="A167" s="69"/>
      <c r="B167" s="69"/>
      <c r="C167" s="119"/>
      <c r="D167" s="11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3.5" x14ac:dyDescent="0.3">
      <c r="A168" s="69"/>
      <c r="B168" s="69"/>
      <c r="C168" s="119"/>
      <c r="D168" s="11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3.5" x14ac:dyDescent="0.3">
      <c r="A169" s="69"/>
      <c r="B169" s="69"/>
      <c r="C169" s="119"/>
      <c r="D169" s="11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3.5" x14ac:dyDescent="0.3">
      <c r="A170" s="69"/>
      <c r="B170" s="69"/>
      <c r="C170" s="119"/>
      <c r="D170" s="11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3.5" x14ac:dyDescent="0.3">
      <c r="A171" s="69"/>
      <c r="B171" s="69"/>
      <c r="C171" s="119"/>
      <c r="D171" s="11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3.5" x14ac:dyDescent="0.3">
      <c r="A172" s="69"/>
      <c r="B172" s="69"/>
      <c r="C172" s="119"/>
      <c r="D172" s="11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3.5" x14ac:dyDescent="0.3">
      <c r="A173" s="69"/>
      <c r="B173" s="69"/>
      <c r="C173" s="119"/>
      <c r="D173" s="11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3.5" x14ac:dyDescent="0.3">
      <c r="A174" s="69"/>
      <c r="B174" s="69"/>
      <c r="C174" s="119"/>
      <c r="D174" s="11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3.5" x14ac:dyDescent="0.3">
      <c r="A175" s="69"/>
      <c r="B175" s="69"/>
      <c r="C175" s="119"/>
      <c r="D175" s="11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3.5" x14ac:dyDescent="0.3">
      <c r="A176" s="69"/>
      <c r="B176" s="69"/>
      <c r="C176" s="119"/>
      <c r="D176" s="11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3.5" x14ac:dyDescent="0.3">
      <c r="A177" s="69"/>
      <c r="B177" s="69"/>
      <c r="C177" s="119"/>
      <c r="D177" s="11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3.5" x14ac:dyDescent="0.3">
      <c r="A178" s="69"/>
      <c r="B178" s="69"/>
      <c r="C178" s="119"/>
      <c r="D178" s="11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3.5" x14ac:dyDescent="0.3">
      <c r="A179" s="69"/>
      <c r="B179" s="69"/>
      <c r="C179" s="119"/>
      <c r="D179" s="11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3.5" x14ac:dyDescent="0.3">
      <c r="A180" s="69"/>
      <c r="B180" s="69"/>
      <c r="C180" s="119"/>
      <c r="D180" s="11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3.5" x14ac:dyDescent="0.3">
      <c r="A181" s="69"/>
      <c r="B181" s="69"/>
      <c r="C181" s="119"/>
      <c r="D181" s="11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3.5" x14ac:dyDescent="0.3">
      <c r="A182" s="69"/>
      <c r="B182" s="69"/>
      <c r="C182" s="119"/>
      <c r="D182" s="11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3.5" x14ac:dyDescent="0.3">
      <c r="A183" s="69"/>
      <c r="B183" s="69"/>
      <c r="C183" s="119"/>
      <c r="D183" s="11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3.5" x14ac:dyDescent="0.3">
      <c r="A184" s="69"/>
      <c r="B184" s="69"/>
      <c r="C184" s="119"/>
      <c r="D184" s="11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3.5" x14ac:dyDescent="0.3">
      <c r="A185" s="69"/>
      <c r="B185" s="69"/>
      <c r="C185" s="119"/>
      <c r="D185" s="11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3.5" x14ac:dyDescent="0.3">
      <c r="A186" s="69"/>
      <c r="B186" s="69"/>
      <c r="C186" s="119"/>
      <c r="D186" s="11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3.5" x14ac:dyDescent="0.3">
      <c r="A187" s="69"/>
      <c r="B187" s="69"/>
      <c r="C187" s="119"/>
      <c r="D187" s="11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3.5" x14ac:dyDescent="0.3">
      <c r="A188" s="69"/>
      <c r="B188" s="69"/>
      <c r="C188" s="119"/>
      <c r="D188" s="11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3.5" x14ac:dyDescent="0.3">
      <c r="A189" s="69"/>
      <c r="B189" s="69"/>
      <c r="C189" s="119"/>
      <c r="D189" s="11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3.5" x14ac:dyDescent="0.3">
      <c r="A190" s="69"/>
      <c r="B190" s="69"/>
      <c r="C190" s="119"/>
      <c r="D190" s="11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3.5" x14ac:dyDescent="0.3">
      <c r="A191" s="69"/>
      <c r="B191" s="69"/>
      <c r="C191" s="119"/>
      <c r="D191" s="11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3.5" x14ac:dyDescent="0.3">
      <c r="A192" s="69"/>
      <c r="B192" s="69"/>
      <c r="C192" s="119"/>
      <c r="D192" s="11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3.5" x14ac:dyDescent="0.3">
      <c r="A193" s="69"/>
      <c r="B193" s="69"/>
      <c r="C193" s="119"/>
      <c r="D193" s="11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3.5" x14ac:dyDescent="0.3">
      <c r="A194" s="69"/>
      <c r="B194" s="69"/>
      <c r="C194" s="119"/>
      <c r="D194" s="11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3.5" x14ac:dyDescent="0.3">
      <c r="A195" s="69"/>
      <c r="B195" s="69"/>
      <c r="C195" s="119"/>
      <c r="D195" s="11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3.5" x14ac:dyDescent="0.3">
      <c r="A196" s="69"/>
      <c r="B196" s="69"/>
      <c r="C196" s="119"/>
      <c r="D196" s="11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3.5" x14ac:dyDescent="0.3">
      <c r="A197" s="69"/>
      <c r="B197" s="69"/>
      <c r="C197" s="119"/>
      <c r="D197" s="11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3.5" x14ac:dyDescent="0.3">
      <c r="A198" s="69"/>
      <c r="B198" s="69"/>
      <c r="C198" s="119"/>
      <c r="D198" s="11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3.5" x14ac:dyDescent="0.3">
      <c r="A199" s="69"/>
      <c r="B199" s="69"/>
      <c r="C199" s="119"/>
      <c r="D199" s="11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3.5" x14ac:dyDescent="0.3">
      <c r="A200" s="69"/>
      <c r="B200" s="69"/>
      <c r="C200" s="119"/>
      <c r="D200" s="11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3.5" x14ac:dyDescent="0.3">
      <c r="A201" s="69"/>
      <c r="B201" s="69"/>
      <c r="C201" s="119"/>
      <c r="D201" s="11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3.5" x14ac:dyDescent="0.3">
      <c r="A202" s="69"/>
      <c r="B202" s="69"/>
      <c r="C202" s="119"/>
      <c r="D202" s="11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3.5" x14ac:dyDescent="0.3">
      <c r="A203" s="69"/>
      <c r="B203" s="69"/>
      <c r="C203" s="119"/>
      <c r="D203" s="11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3.5" x14ac:dyDescent="0.3">
      <c r="A204" s="69"/>
      <c r="B204" s="69"/>
      <c r="C204" s="119"/>
      <c r="D204" s="11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3.5" x14ac:dyDescent="0.3">
      <c r="A205" s="69"/>
      <c r="B205" s="69"/>
      <c r="C205" s="119"/>
      <c r="D205" s="11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3.5" x14ac:dyDescent="0.3">
      <c r="A206" s="69"/>
      <c r="B206" s="69"/>
      <c r="C206" s="119"/>
      <c r="D206" s="11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3.5" x14ac:dyDescent="0.3">
      <c r="A207" s="69"/>
      <c r="B207" s="69"/>
      <c r="C207" s="119"/>
      <c r="D207" s="11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3.5" x14ac:dyDescent="0.3">
      <c r="A208" s="69"/>
      <c r="B208" s="69"/>
      <c r="C208" s="119"/>
      <c r="D208" s="11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3.5" x14ac:dyDescent="0.3">
      <c r="A209" s="69"/>
      <c r="B209" s="69"/>
      <c r="C209" s="119"/>
      <c r="D209" s="11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3.5" x14ac:dyDescent="0.3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3.5" x14ac:dyDescent="0.3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3.5" x14ac:dyDescent="0.3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3.5" x14ac:dyDescent="0.3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3.5" x14ac:dyDescent="0.3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3.5" x14ac:dyDescent="0.3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3.5" x14ac:dyDescent="0.3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3.5" x14ac:dyDescent="0.3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3.5" x14ac:dyDescent="0.3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3.5" x14ac:dyDescent="0.3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3.5" x14ac:dyDescent="0.3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3.5" x14ac:dyDescent="0.3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3.5" x14ac:dyDescent="0.3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3.5" x14ac:dyDescent="0.3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3.5" x14ac:dyDescent="0.3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3.5" x14ac:dyDescent="0.3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3.5" x14ac:dyDescent="0.3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3.5" x14ac:dyDescent="0.3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3.5" x14ac:dyDescent="0.3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3.5" x14ac:dyDescent="0.3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3.5" x14ac:dyDescent="0.3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3.5" x14ac:dyDescent="0.3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3.5" x14ac:dyDescent="0.3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3.5" x14ac:dyDescent="0.3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3.5" x14ac:dyDescent="0.3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3.5" x14ac:dyDescent="0.3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3.5" x14ac:dyDescent="0.3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3.5" x14ac:dyDescent="0.3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3.5" x14ac:dyDescent="0.3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3.5" x14ac:dyDescent="0.3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3.5" x14ac:dyDescent="0.3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3.5" x14ac:dyDescent="0.3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3.5" x14ac:dyDescent="0.3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3.5" x14ac:dyDescent="0.3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3.5" x14ac:dyDescent="0.3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3.5" x14ac:dyDescent="0.3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3.5" x14ac:dyDescent="0.3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3.5" x14ac:dyDescent="0.3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3.5" x14ac:dyDescent="0.3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3.5" x14ac:dyDescent="0.3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3.5" x14ac:dyDescent="0.3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3.5" x14ac:dyDescent="0.3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3.5" x14ac:dyDescent="0.3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3.5" x14ac:dyDescent="0.3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3.5" x14ac:dyDescent="0.3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3.5" x14ac:dyDescent="0.3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3.5" x14ac:dyDescent="0.3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3.5" x14ac:dyDescent="0.3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3.5" x14ac:dyDescent="0.3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3.5" x14ac:dyDescent="0.3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3.5" x14ac:dyDescent="0.3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3.5" x14ac:dyDescent="0.3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3.5" x14ac:dyDescent="0.3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3.5" x14ac:dyDescent="0.3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3.5" x14ac:dyDescent="0.3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3.5" x14ac:dyDescent="0.3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3.5" x14ac:dyDescent="0.3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3.5" x14ac:dyDescent="0.3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3.5" x14ac:dyDescent="0.3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3.5" x14ac:dyDescent="0.3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3.5" x14ac:dyDescent="0.3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3.5" x14ac:dyDescent="0.3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3.5" x14ac:dyDescent="0.3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3.5" x14ac:dyDescent="0.3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3.5" x14ac:dyDescent="0.3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3.5" x14ac:dyDescent="0.3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3.5" x14ac:dyDescent="0.3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3.5" x14ac:dyDescent="0.3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3.5" x14ac:dyDescent="0.3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3.5" x14ac:dyDescent="0.3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3.5" x14ac:dyDescent="0.3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3.5" x14ac:dyDescent="0.3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3.5" x14ac:dyDescent="0.3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3.5" x14ac:dyDescent="0.3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3.5" x14ac:dyDescent="0.3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3.5" x14ac:dyDescent="0.3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3.5" x14ac:dyDescent="0.3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3.5" x14ac:dyDescent="0.3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3.5" x14ac:dyDescent="0.3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3.5" x14ac:dyDescent="0.3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3.5" x14ac:dyDescent="0.3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3.5" x14ac:dyDescent="0.3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3.5" x14ac:dyDescent="0.3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3.5" x14ac:dyDescent="0.3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3.5" x14ac:dyDescent="0.3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3.5" x14ac:dyDescent="0.3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3.5" x14ac:dyDescent="0.3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3.5" x14ac:dyDescent="0.3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3.5" x14ac:dyDescent="0.3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3.5" x14ac:dyDescent="0.3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3.5" x14ac:dyDescent="0.3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3.5" x14ac:dyDescent="0.3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3.5" x14ac:dyDescent="0.3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3.5" x14ac:dyDescent="0.3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3.5" x14ac:dyDescent="0.3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3.5" x14ac:dyDescent="0.3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3.5" x14ac:dyDescent="0.3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3.5" x14ac:dyDescent="0.3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3.5" x14ac:dyDescent="0.3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3.5" x14ac:dyDescent="0.3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3.5" x14ac:dyDescent="0.3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3.5" x14ac:dyDescent="0.3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3.5" x14ac:dyDescent="0.3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3.5" x14ac:dyDescent="0.3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3.5" x14ac:dyDescent="0.3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3.5" x14ac:dyDescent="0.3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3.5" x14ac:dyDescent="0.3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3.5" x14ac:dyDescent="0.3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3.5" x14ac:dyDescent="0.3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3.5" x14ac:dyDescent="0.3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3.5" x14ac:dyDescent="0.3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3.5" x14ac:dyDescent="0.3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3.5" x14ac:dyDescent="0.3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3.5" x14ac:dyDescent="0.3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3.5" x14ac:dyDescent="0.3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3.5" x14ac:dyDescent="0.3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3.5" x14ac:dyDescent="0.3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3.5" x14ac:dyDescent="0.3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3.5" x14ac:dyDescent="0.3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3.5" x14ac:dyDescent="0.3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3.5" x14ac:dyDescent="0.3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3.5" x14ac:dyDescent="0.3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3.5" x14ac:dyDescent="0.3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3.5" x14ac:dyDescent="0.3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3.5" x14ac:dyDescent="0.3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3.5" x14ac:dyDescent="0.3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3.5" x14ac:dyDescent="0.3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3.5" x14ac:dyDescent="0.3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3.5" x14ac:dyDescent="0.3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3.5" x14ac:dyDescent="0.3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3.5" x14ac:dyDescent="0.3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3.5" x14ac:dyDescent="0.3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3.5" x14ac:dyDescent="0.3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3.5" x14ac:dyDescent="0.3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3.5" x14ac:dyDescent="0.3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3.5" x14ac:dyDescent="0.3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3.5" x14ac:dyDescent="0.3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3.5" x14ac:dyDescent="0.3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3.5" x14ac:dyDescent="0.3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3.5" x14ac:dyDescent="0.3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3.5" x14ac:dyDescent="0.3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3.5" x14ac:dyDescent="0.3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3.5" x14ac:dyDescent="0.3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3.5" x14ac:dyDescent="0.3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3.5" x14ac:dyDescent="0.3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3.5" x14ac:dyDescent="0.3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3.5" x14ac:dyDescent="0.3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3.5" x14ac:dyDescent="0.3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3.5" x14ac:dyDescent="0.3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3.5" x14ac:dyDescent="0.3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3.5" x14ac:dyDescent="0.3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3.5" x14ac:dyDescent="0.3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3.5" x14ac:dyDescent="0.3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3.5" x14ac:dyDescent="0.3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3.5" x14ac:dyDescent="0.3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3.5" x14ac:dyDescent="0.3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3.5" x14ac:dyDescent="0.3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3.5" x14ac:dyDescent="0.3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3.5" x14ac:dyDescent="0.3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3.5" x14ac:dyDescent="0.3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3.5" x14ac:dyDescent="0.3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3.5" x14ac:dyDescent="0.3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3.5" x14ac:dyDescent="0.3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3.5" x14ac:dyDescent="0.3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3.5" x14ac:dyDescent="0.3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3.5" x14ac:dyDescent="0.3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3.5" x14ac:dyDescent="0.3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3.5" x14ac:dyDescent="0.3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3.5" x14ac:dyDescent="0.3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3.5" x14ac:dyDescent="0.3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3.5" x14ac:dyDescent="0.3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3.5" x14ac:dyDescent="0.3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3.5" x14ac:dyDescent="0.3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3.5" x14ac:dyDescent="0.3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3.5" x14ac:dyDescent="0.3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3.5" x14ac:dyDescent="0.3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3.5" x14ac:dyDescent="0.3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3.5" x14ac:dyDescent="0.3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3.5" x14ac:dyDescent="0.3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3.5" x14ac:dyDescent="0.3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3.5" x14ac:dyDescent="0.3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3.5" x14ac:dyDescent="0.3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3.5" x14ac:dyDescent="0.3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3.5" x14ac:dyDescent="0.3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3.5" x14ac:dyDescent="0.3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3.5" x14ac:dyDescent="0.3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3.5" x14ac:dyDescent="0.3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3.5" x14ac:dyDescent="0.3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3.5" x14ac:dyDescent="0.3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3.5" x14ac:dyDescent="0.3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3.5" x14ac:dyDescent="0.3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3.5" x14ac:dyDescent="0.3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3.5" x14ac:dyDescent="0.3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3.5" x14ac:dyDescent="0.3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3.5" x14ac:dyDescent="0.3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3.5" x14ac:dyDescent="0.3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3.5" x14ac:dyDescent="0.3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3.5" x14ac:dyDescent="0.3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3.5" x14ac:dyDescent="0.3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3.5" x14ac:dyDescent="0.3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3.5" x14ac:dyDescent="0.3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3.5" x14ac:dyDescent="0.3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3.5" x14ac:dyDescent="0.3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3.5" x14ac:dyDescent="0.3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3.5" x14ac:dyDescent="0.3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3.5" x14ac:dyDescent="0.3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3.5" x14ac:dyDescent="0.3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3.5" x14ac:dyDescent="0.3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3.5" x14ac:dyDescent="0.3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3.5" x14ac:dyDescent="0.3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3.5" x14ac:dyDescent="0.3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3.5" x14ac:dyDescent="0.3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3.5" x14ac:dyDescent="0.3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3.5" x14ac:dyDescent="0.3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3.5" x14ac:dyDescent="0.3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3.5" x14ac:dyDescent="0.3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3.5" x14ac:dyDescent="0.3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3.5" x14ac:dyDescent="0.3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3.5" x14ac:dyDescent="0.3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3.5" x14ac:dyDescent="0.3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3.5" x14ac:dyDescent="0.3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3.5" x14ac:dyDescent="0.3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3.5" x14ac:dyDescent="0.3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3.5" x14ac:dyDescent="0.3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3.5" x14ac:dyDescent="0.3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3.5" x14ac:dyDescent="0.3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3.5" x14ac:dyDescent="0.3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3.5" x14ac:dyDescent="0.3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3.5" x14ac:dyDescent="0.3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3.5" x14ac:dyDescent="0.3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3.5" x14ac:dyDescent="0.3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3.5" x14ac:dyDescent="0.3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3.5" x14ac:dyDescent="0.3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3.5" x14ac:dyDescent="0.3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3.5" x14ac:dyDescent="0.3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3.5" x14ac:dyDescent="0.3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3.5" x14ac:dyDescent="0.3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3.5" x14ac:dyDescent="0.3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3.5" x14ac:dyDescent="0.3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3.5" x14ac:dyDescent="0.3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3.5" x14ac:dyDescent="0.3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3.5" x14ac:dyDescent="0.3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3.5" x14ac:dyDescent="0.3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3.5" x14ac:dyDescent="0.3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3.5" x14ac:dyDescent="0.3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3.5" x14ac:dyDescent="0.3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3.5" x14ac:dyDescent="0.3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3.5" x14ac:dyDescent="0.3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3.5" x14ac:dyDescent="0.3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3.5" x14ac:dyDescent="0.3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3.5" x14ac:dyDescent="0.3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3.5" x14ac:dyDescent="0.3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3.5" x14ac:dyDescent="0.3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3.5" x14ac:dyDescent="0.3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3.5" x14ac:dyDescent="0.3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3.5" x14ac:dyDescent="0.3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3.5" x14ac:dyDescent="0.3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3.5" x14ac:dyDescent="0.3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3.5" x14ac:dyDescent="0.3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3.5" x14ac:dyDescent="0.3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3.5" x14ac:dyDescent="0.3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3.5" x14ac:dyDescent="0.3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3.5" x14ac:dyDescent="0.3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3.5" x14ac:dyDescent="0.3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3.5" x14ac:dyDescent="0.3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3.5" x14ac:dyDescent="0.3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3.5" x14ac:dyDescent="0.3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3.5" x14ac:dyDescent="0.3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3.5" x14ac:dyDescent="0.3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3.5" x14ac:dyDescent="0.3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3.5" x14ac:dyDescent="0.3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3.5" x14ac:dyDescent="0.3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3.5" x14ac:dyDescent="0.3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3.5" x14ac:dyDescent="0.3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3.5" x14ac:dyDescent="0.3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3.5" x14ac:dyDescent="0.3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3.5" x14ac:dyDescent="0.3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3.5" x14ac:dyDescent="0.3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3.5" x14ac:dyDescent="0.3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3.5" x14ac:dyDescent="0.3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3.5" x14ac:dyDescent="0.3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3.5" x14ac:dyDescent="0.3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3.5" x14ac:dyDescent="0.3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3.5" x14ac:dyDescent="0.3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3.5" x14ac:dyDescent="0.3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3.5" x14ac:dyDescent="0.3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3.5" x14ac:dyDescent="0.3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3.5" x14ac:dyDescent="0.3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3.5" x14ac:dyDescent="0.3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3.5" x14ac:dyDescent="0.3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3.5" x14ac:dyDescent="0.3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3.5" x14ac:dyDescent="0.3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3.5" x14ac:dyDescent="0.3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3.5" x14ac:dyDescent="0.3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3.5" x14ac:dyDescent="0.3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3.5" x14ac:dyDescent="0.3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3.5" x14ac:dyDescent="0.3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3.5" x14ac:dyDescent="0.3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3.5" x14ac:dyDescent="0.3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3.5" x14ac:dyDescent="0.3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3.5" x14ac:dyDescent="0.3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3.5" x14ac:dyDescent="0.3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3.5" x14ac:dyDescent="0.3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3.5" x14ac:dyDescent="0.3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3.5" x14ac:dyDescent="0.3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3.5" x14ac:dyDescent="0.3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3.5" x14ac:dyDescent="0.3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3.5" x14ac:dyDescent="0.3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3.5" x14ac:dyDescent="0.3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3.5" x14ac:dyDescent="0.3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3.5" x14ac:dyDescent="0.3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3.5" x14ac:dyDescent="0.3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3.5" x14ac:dyDescent="0.3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3.5" x14ac:dyDescent="0.3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3.5" x14ac:dyDescent="0.3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3.5" x14ac:dyDescent="0.3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3.5" x14ac:dyDescent="0.3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3.5" x14ac:dyDescent="0.3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3.5" x14ac:dyDescent="0.3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3.5" x14ac:dyDescent="0.3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3.5" x14ac:dyDescent="0.3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3.5" x14ac:dyDescent="0.3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3.5" x14ac:dyDescent="0.3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3.5" x14ac:dyDescent="0.3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3.5" x14ac:dyDescent="0.3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3.5" x14ac:dyDescent="0.3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3.5" x14ac:dyDescent="0.3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3.5" x14ac:dyDescent="0.3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3.5" x14ac:dyDescent="0.3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3.5" x14ac:dyDescent="0.3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3.5" x14ac:dyDescent="0.3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3.5" x14ac:dyDescent="0.3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3.5" x14ac:dyDescent="0.3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3.5" x14ac:dyDescent="0.3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3.5" x14ac:dyDescent="0.3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3.5" x14ac:dyDescent="0.3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3.5" x14ac:dyDescent="0.3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3.5" x14ac:dyDescent="0.3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3.5" x14ac:dyDescent="0.3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3.5" x14ac:dyDescent="0.3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3.5" x14ac:dyDescent="0.3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3.5" x14ac:dyDescent="0.3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3.5" x14ac:dyDescent="0.3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3.5" x14ac:dyDescent="0.3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3.5" x14ac:dyDescent="0.3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3.5" x14ac:dyDescent="0.3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3.5" x14ac:dyDescent="0.3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3.5" x14ac:dyDescent="0.3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3.5" x14ac:dyDescent="0.3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3.5" x14ac:dyDescent="0.3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3.5" x14ac:dyDescent="0.3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3.5" x14ac:dyDescent="0.3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3.5" x14ac:dyDescent="0.3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3.5" x14ac:dyDescent="0.3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3.5" x14ac:dyDescent="0.3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3.5" x14ac:dyDescent="0.3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3.5" x14ac:dyDescent="0.3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3.5" x14ac:dyDescent="0.3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3.5" x14ac:dyDescent="0.3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3.5" x14ac:dyDescent="0.3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3.5" x14ac:dyDescent="0.3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3.5" x14ac:dyDescent="0.3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3.5" x14ac:dyDescent="0.3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3.5" x14ac:dyDescent="0.3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3.5" x14ac:dyDescent="0.3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3.5" x14ac:dyDescent="0.3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3.5" x14ac:dyDescent="0.3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3.5" x14ac:dyDescent="0.3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3.5" x14ac:dyDescent="0.3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3.5" x14ac:dyDescent="0.3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3.5" x14ac:dyDescent="0.3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3.5" x14ac:dyDescent="0.3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3.5" x14ac:dyDescent="0.3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3.5" x14ac:dyDescent="0.3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3.5" x14ac:dyDescent="0.3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3.5" x14ac:dyDescent="0.3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3.5" x14ac:dyDescent="0.3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3.5" x14ac:dyDescent="0.3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3.5" x14ac:dyDescent="0.3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3.5" x14ac:dyDescent="0.3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3.5" x14ac:dyDescent="0.3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3.5" x14ac:dyDescent="0.3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3.5" x14ac:dyDescent="0.3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3.5" x14ac:dyDescent="0.3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3.5" x14ac:dyDescent="0.3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3.5" x14ac:dyDescent="0.3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3.5" x14ac:dyDescent="0.3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3.5" x14ac:dyDescent="0.3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3.5" x14ac:dyDescent="0.3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3.5" x14ac:dyDescent="0.3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3.5" x14ac:dyDescent="0.3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3.5" x14ac:dyDescent="0.3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3.5" x14ac:dyDescent="0.3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3.5" x14ac:dyDescent="0.3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3.5" x14ac:dyDescent="0.3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3.5" x14ac:dyDescent="0.3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3.5" x14ac:dyDescent="0.3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3.5" x14ac:dyDescent="0.3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3.5" x14ac:dyDescent="0.3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3.5" x14ac:dyDescent="0.3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3.5" x14ac:dyDescent="0.3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3.5" x14ac:dyDescent="0.3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3.5" x14ac:dyDescent="0.3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3.5" x14ac:dyDescent="0.3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3.5" x14ac:dyDescent="0.3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3.5" x14ac:dyDescent="0.3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3.5" x14ac:dyDescent="0.3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3.5" x14ac:dyDescent="0.3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3.5" x14ac:dyDescent="0.3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3.5" x14ac:dyDescent="0.3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3.5" x14ac:dyDescent="0.3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3.5" x14ac:dyDescent="0.3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3.5" x14ac:dyDescent="0.3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3.5" x14ac:dyDescent="0.3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3.5" x14ac:dyDescent="0.3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3.5" x14ac:dyDescent="0.3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3.5" x14ac:dyDescent="0.3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3.5" x14ac:dyDescent="0.3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3.5" x14ac:dyDescent="0.3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3.5" x14ac:dyDescent="0.3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3.5" x14ac:dyDescent="0.3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3.5" x14ac:dyDescent="0.3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3.5" x14ac:dyDescent="0.3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3.5" x14ac:dyDescent="0.3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3.5" x14ac:dyDescent="0.3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3.5" x14ac:dyDescent="0.3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3.5" x14ac:dyDescent="0.3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3.5" x14ac:dyDescent="0.3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3.5" x14ac:dyDescent="0.3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3.5" x14ac:dyDescent="0.3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3.5" x14ac:dyDescent="0.3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3.5" x14ac:dyDescent="0.3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3.5" x14ac:dyDescent="0.3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3.5" x14ac:dyDescent="0.3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3.5" x14ac:dyDescent="0.3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3.5" x14ac:dyDescent="0.3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3.5" x14ac:dyDescent="0.3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3.5" x14ac:dyDescent="0.3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3.5" x14ac:dyDescent="0.3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3.5" x14ac:dyDescent="0.3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3.5" x14ac:dyDescent="0.3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3.5" x14ac:dyDescent="0.3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3.5" x14ac:dyDescent="0.3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3.5" x14ac:dyDescent="0.3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3.5" x14ac:dyDescent="0.3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3.5" x14ac:dyDescent="0.3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3.5" x14ac:dyDescent="0.3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3.5" x14ac:dyDescent="0.3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3.5" x14ac:dyDescent="0.3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3.5" x14ac:dyDescent="0.3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3.5" x14ac:dyDescent="0.3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3.5" x14ac:dyDescent="0.3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3.5" x14ac:dyDescent="0.3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3.5" x14ac:dyDescent="0.3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3.5" x14ac:dyDescent="0.3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3.5" x14ac:dyDescent="0.3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3.5" x14ac:dyDescent="0.3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3.5" x14ac:dyDescent="0.3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3.5" x14ac:dyDescent="0.3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3.5" x14ac:dyDescent="0.3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3.5" x14ac:dyDescent="0.3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3.5" x14ac:dyDescent="0.3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3.5" x14ac:dyDescent="0.3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3.5" x14ac:dyDescent="0.3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3.5" x14ac:dyDescent="0.3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3.5" x14ac:dyDescent="0.3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3.5" x14ac:dyDescent="0.3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3.5" x14ac:dyDescent="0.3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3.5" x14ac:dyDescent="0.3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3.5" x14ac:dyDescent="0.3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3.5" x14ac:dyDescent="0.3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3.5" x14ac:dyDescent="0.3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3.5" x14ac:dyDescent="0.3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3.5" x14ac:dyDescent="0.3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3.5" x14ac:dyDescent="0.3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3.5" x14ac:dyDescent="0.3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3.5" x14ac:dyDescent="0.3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3.5" x14ac:dyDescent="0.3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3.5" x14ac:dyDescent="0.3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3.5" x14ac:dyDescent="0.3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3.5" x14ac:dyDescent="0.3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3.5" x14ac:dyDescent="0.3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3.5" x14ac:dyDescent="0.3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3.5" x14ac:dyDescent="0.3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3.5" x14ac:dyDescent="0.3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3.5" x14ac:dyDescent="0.3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3.5" x14ac:dyDescent="0.3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3.5" x14ac:dyDescent="0.3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3.5" x14ac:dyDescent="0.3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3.5" x14ac:dyDescent="0.3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3.5" x14ac:dyDescent="0.3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3.5" x14ac:dyDescent="0.3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3.5" x14ac:dyDescent="0.3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3.5" x14ac:dyDescent="0.3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3.5" x14ac:dyDescent="0.3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3.5" x14ac:dyDescent="0.3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3.5" x14ac:dyDescent="0.3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3.5" x14ac:dyDescent="0.3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3.5" x14ac:dyDescent="0.3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3.5" x14ac:dyDescent="0.3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3.5" x14ac:dyDescent="0.3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3.5" x14ac:dyDescent="0.3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3.5" x14ac:dyDescent="0.3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3.5" x14ac:dyDescent="0.3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3.5" x14ac:dyDescent="0.3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3.5" x14ac:dyDescent="0.3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3.5" x14ac:dyDescent="0.3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3.5" x14ac:dyDescent="0.3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3.5" x14ac:dyDescent="0.3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3.5" x14ac:dyDescent="0.3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3.5" x14ac:dyDescent="0.3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3.5" x14ac:dyDescent="0.3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3.5" x14ac:dyDescent="0.3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3.5" x14ac:dyDescent="0.3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3.5" x14ac:dyDescent="0.3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3.5" x14ac:dyDescent="0.3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3.5" x14ac:dyDescent="0.3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3.5" x14ac:dyDescent="0.3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3.5" x14ac:dyDescent="0.3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3.5" x14ac:dyDescent="0.3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3.5" x14ac:dyDescent="0.3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3.5" x14ac:dyDescent="0.3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3.5" x14ac:dyDescent="0.3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3.5" x14ac:dyDescent="0.3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3.5" x14ac:dyDescent="0.3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3.5" x14ac:dyDescent="0.3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3.5" x14ac:dyDescent="0.3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3.5" x14ac:dyDescent="0.3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3.5" x14ac:dyDescent="0.3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3.5" x14ac:dyDescent="0.3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3.5" x14ac:dyDescent="0.3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3.5" x14ac:dyDescent="0.3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3.5" x14ac:dyDescent="0.3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3.5" x14ac:dyDescent="0.3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3.5" x14ac:dyDescent="0.3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3.5" x14ac:dyDescent="0.3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3.5" x14ac:dyDescent="0.3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3.5" x14ac:dyDescent="0.3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3.5" x14ac:dyDescent="0.3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3.5" x14ac:dyDescent="0.3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3.5" x14ac:dyDescent="0.3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3.5" x14ac:dyDescent="0.3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3.5" x14ac:dyDescent="0.3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3.5" x14ac:dyDescent="0.3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3.5" x14ac:dyDescent="0.3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3.5" x14ac:dyDescent="0.3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3.5" x14ac:dyDescent="0.3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3.5" x14ac:dyDescent="0.3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3.5" x14ac:dyDescent="0.3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3.5" x14ac:dyDescent="0.3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3.5" x14ac:dyDescent="0.3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3.5" x14ac:dyDescent="0.3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3.5" x14ac:dyDescent="0.3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3.5" x14ac:dyDescent="0.3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3.5" x14ac:dyDescent="0.3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3.5" x14ac:dyDescent="0.3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3.5" x14ac:dyDescent="0.3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3.5" x14ac:dyDescent="0.3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3.5" x14ac:dyDescent="0.3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3.5" x14ac:dyDescent="0.3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3.5" x14ac:dyDescent="0.3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3.5" x14ac:dyDescent="0.3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3.5" x14ac:dyDescent="0.3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3.5" x14ac:dyDescent="0.3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3.5" x14ac:dyDescent="0.3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3.5" x14ac:dyDescent="0.3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3.5" x14ac:dyDescent="0.3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3.5" x14ac:dyDescent="0.3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3.5" x14ac:dyDescent="0.3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3.5" x14ac:dyDescent="0.3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3.5" x14ac:dyDescent="0.3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3.5" x14ac:dyDescent="0.3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3.5" x14ac:dyDescent="0.3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3.5" x14ac:dyDescent="0.3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3.5" x14ac:dyDescent="0.3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3.5" x14ac:dyDescent="0.3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3.5" x14ac:dyDescent="0.3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3.5" x14ac:dyDescent="0.3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3.5" x14ac:dyDescent="0.3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3.5" x14ac:dyDescent="0.3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3.5" x14ac:dyDescent="0.3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3.5" x14ac:dyDescent="0.3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3.5" x14ac:dyDescent="0.3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3.5" x14ac:dyDescent="0.3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3.5" x14ac:dyDescent="0.3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3.5" x14ac:dyDescent="0.3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3.5" x14ac:dyDescent="0.3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3.5" x14ac:dyDescent="0.3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3.5" x14ac:dyDescent="0.3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3.5" x14ac:dyDescent="0.3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3.5" x14ac:dyDescent="0.3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3.5" x14ac:dyDescent="0.3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3.5" x14ac:dyDescent="0.3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3.5" x14ac:dyDescent="0.3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3.5" x14ac:dyDescent="0.3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3.5" x14ac:dyDescent="0.3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3.5" x14ac:dyDescent="0.3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3.5" x14ac:dyDescent="0.3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3.5" x14ac:dyDescent="0.3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3.5" x14ac:dyDescent="0.3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3.5" x14ac:dyDescent="0.3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3.5" x14ac:dyDescent="0.3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3.5" x14ac:dyDescent="0.3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3.5" x14ac:dyDescent="0.3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3.5" x14ac:dyDescent="0.3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3.5" x14ac:dyDescent="0.3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3.5" x14ac:dyDescent="0.3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3.5" x14ac:dyDescent="0.3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3.5" x14ac:dyDescent="0.3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3.5" x14ac:dyDescent="0.3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3.5" x14ac:dyDescent="0.3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3.5" x14ac:dyDescent="0.3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3.5" x14ac:dyDescent="0.3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3.5" x14ac:dyDescent="0.3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3.5" x14ac:dyDescent="0.3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3.5" x14ac:dyDescent="0.3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3.5" x14ac:dyDescent="0.3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3.5" x14ac:dyDescent="0.3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3.5" x14ac:dyDescent="0.3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3.5" x14ac:dyDescent="0.3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3.5" x14ac:dyDescent="0.3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3.5" x14ac:dyDescent="0.3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3.5" x14ac:dyDescent="0.3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3.5" x14ac:dyDescent="0.3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3.5" x14ac:dyDescent="0.3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3.5" x14ac:dyDescent="0.3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3.5" x14ac:dyDescent="0.3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3.5" x14ac:dyDescent="0.3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3.5" x14ac:dyDescent="0.3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3.5" x14ac:dyDescent="0.3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3.5" x14ac:dyDescent="0.3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3.5" x14ac:dyDescent="0.3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3.5" x14ac:dyDescent="0.3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3.5" x14ac:dyDescent="0.3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3.5" x14ac:dyDescent="0.3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3.5" x14ac:dyDescent="0.3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3.5" x14ac:dyDescent="0.3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3.5" x14ac:dyDescent="0.3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3.5" x14ac:dyDescent="0.3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3.5" x14ac:dyDescent="0.3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3.5" x14ac:dyDescent="0.3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3.5" x14ac:dyDescent="0.3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3.5" x14ac:dyDescent="0.3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3.5" x14ac:dyDescent="0.3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3.5" x14ac:dyDescent="0.3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3.5" x14ac:dyDescent="0.3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3.5" x14ac:dyDescent="0.3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3.5" x14ac:dyDescent="0.3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3.5" x14ac:dyDescent="0.3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3.5" x14ac:dyDescent="0.3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3.5" x14ac:dyDescent="0.3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3.5" x14ac:dyDescent="0.3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3.5" x14ac:dyDescent="0.3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3.5" x14ac:dyDescent="0.3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3.5" x14ac:dyDescent="0.3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3.5" x14ac:dyDescent="0.3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3.5" x14ac:dyDescent="0.3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3.5" x14ac:dyDescent="0.3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</sheetData>
  <mergeCells count="4">
    <mergeCell ref="B1:D1"/>
    <mergeCell ref="B2:C2"/>
    <mergeCell ref="B7:D7"/>
    <mergeCell ref="B10:D10"/>
  </mergeCells>
  <pageMargins left="0.25" right="0.25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9"/>
  <sheetViews>
    <sheetView workbookViewId="0">
      <selection activeCell="F16" sqref="F16"/>
    </sheetView>
  </sheetViews>
  <sheetFormatPr defaultColWidth="14.453125" defaultRowHeight="12.5" x14ac:dyDescent="0.25"/>
  <cols>
    <col min="1" max="1" width="9.1796875" customWidth="1"/>
    <col min="2" max="2" width="20.26953125" customWidth="1"/>
    <col min="3" max="3" width="25.453125" customWidth="1"/>
    <col min="4" max="4" width="9.26953125" customWidth="1"/>
    <col min="5" max="5" width="12.7265625" customWidth="1"/>
    <col min="6" max="25" width="9.1796875" customWidth="1"/>
  </cols>
  <sheetData>
    <row r="1" spans="1:25" ht="17.5" x14ac:dyDescent="0.35">
      <c r="A1" s="23"/>
      <c r="B1" s="195" t="s">
        <v>123</v>
      </c>
      <c r="C1" s="174"/>
      <c r="D1" s="174"/>
      <c r="E1" s="17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5" x14ac:dyDescent="0.3">
      <c r="A2" s="23">
        <v>38220</v>
      </c>
      <c r="B2" s="196" t="s">
        <v>124</v>
      </c>
      <c r="C2" s="160"/>
      <c r="D2" s="161"/>
      <c r="E2" s="48">
        <v>10000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4" x14ac:dyDescent="0.3">
      <c r="A3" s="23"/>
      <c r="B3" s="198" t="s">
        <v>125</v>
      </c>
      <c r="C3" s="160"/>
      <c r="D3" s="160"/>
      <c r="E3" s="161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3.5" x14ac:dyDescent="0.3">
      <c r="A4" s="23">
        <v>38300</v>
      </c>
      <c r="B4" s="199" t="s">
        <v>126</v>
      </c>
      <c r="C4" s="151"/>
      <c r="D4" s="24">
        <v>7000</v>
      </c>
      <c r="E4" s="26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3.5" x14ac:dyDescent="0.3">
      <c r="A5" s="23">
        <v>38400</v>
      </c>
      <c r="B5" s="199" t="s">
        <v>127</v>
      </c>
      <c r="C5" s="151"/>
      <c r="D5" s="24">
        <v>0</v>
      </c>
      <c r="E5" s="26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3.5" x14ac:dyDescent="0.3">
      <c r="A6" s="69">
        <v>38750</v>
      </c>
      <c r="B6" s="54" t="s">
        <v>128</v>
      </c>
      <c r="C6" s="52"/>
      <c r="D6" s="55">
        <v>10000</v>
      </c>
      <c r="E6" s="26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3.5" x14ac:dyDescent="0.3">
      <c r="A7" s="23"/>
      <c r="B7" s="56" t="s">
        <v>129</v>
      </c>
      <c r="C7" s="90"/>
      <c r="D7" s="91"/>
      <c r="E7" s="25">
        <f>SUM(D4:D6)</f>
        <v>17000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13.5" x14ac:dyDescent="0.3">
      <c r="A8" s="23"/>
      <c r="B8" s="197"/>
      <c r="C8" s="150"/>
      <c r="D8" s="150"/>
      <c r="E8" s="151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4" x14ac:dyDescent="0.3">
      <c r="A9" s="23"/>
      <c r="B9" s="198" t="s">
        <v>130</v>
      </c>
      <c r="C9" s="160"/>
      <c r="D9" s="161"/>
      <c r="E9" s="49">
        <f>SUM(E2+E7)</f>
        <v>27000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3.5" x14ac:dyDescent="0.3">
      <c r="A10" s="23"/>
      <c r="B10" s="27"/>
      <c r="C10" s="27"/>
      <c r="D10" s="28"/>
      <c r="E10" s="2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3.5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3.5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3.5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3.5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3.5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3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3.5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3.5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3.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3.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3.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3.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3.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3.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3.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3.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3.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3.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3.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3.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3.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3.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3.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3.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3.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13.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3.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13.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3.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3.5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3.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3.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3.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13.5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3.5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3.5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3.5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13.5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3.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3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3.5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3.5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3.5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3.5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3.5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ht="13.5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3.5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3.5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3.5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3.5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3.5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3.5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3.5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3.5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3.5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3.5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3.5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3.5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3.5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3.5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3.5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3.5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3.5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3.5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3.5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3.5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3.5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3.5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ht="13.5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3.5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ht="13.5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 ht="13.5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ht="13.5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3.5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3.5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3.5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3.5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3.5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:25" ht="13.5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ht="13.5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3.5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3.5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3.5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:25" ht="13.5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3.5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3.5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3.5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3.5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13.5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3.5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3.5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3.5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3.5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3.5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3.5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3.5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3.5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3.5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3.5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13.5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3.5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3.5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3.5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3.5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13.5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13.5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3.5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3.5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3.5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3.5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3.5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3.5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3.5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3.5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3.5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3.5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13.5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13.5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3.5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3.5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3.5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3.5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3.5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3.5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3.5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3.5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3.5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3.5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3.5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3.5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3.5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3.5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3.5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3.5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3.5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3.5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3.5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3.5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3.5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3.5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3.5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3.5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3.5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3.5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3.5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3.5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3.5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3.5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3.5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3.5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3.5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3.5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3.5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3.5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3.5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3.5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3.5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3.5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3.5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3.5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3.5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3.5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3.5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3.5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3.5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3.5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3.5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3.5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3.5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3.5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3.5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3.5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3.5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3.5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3.5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3.5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3.5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3.5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3.5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3.5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3.5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3.5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3.5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3.5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3.5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3.5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3.5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3.5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3.5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3.5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3.5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3.5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3.5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3.5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3.5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3.5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3.5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3.5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</sheetData>
  <mergeCells count="7">
    <mergeCell ref="B1:E1"/>
    <mergeCell ref="B2:D2"/>
    <mergeCell ref="B8:E8"/>
    <mergeCell ref="B9:D9"/>
    <mergeCell ref="B3:E3"/>
    <mergeCell ref="B5:C5"/>
    <mergeCell ref="B4:C4"/>
  </mergeCells>
  <pageMargins left="0.4" right="0.43" top="1" bottom="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4"/>
  <sheetViews>
    <sheetView tabSelected="1" topLeftCell="A3" workbookViewId="0">
      <selection activeCell="F16" sqref="F16"/>
    </sheetView>
  </sheetViews>
  <sheetFormatPr defaultColWidth="14.453125" defaultRowHeight="12.5" x14ac:dyDescent="0.25"/>
  <cols>
    <col min="1" max="1" width="9.1796875" style="71" customWidth="1"/>
    <col min="2" max="2" width="26.453125" style="71" customWidth="1"/>
    <col min="3" max="3" width="21.81640625" style="71" customWidth="1"/>
    <col min="4" max="4" width="12.81640625" style="71" customWidth="1"/>
    <col min="5" max="24" width="9.1796875" style="71" customWidth="1"/>
    <col min="25" max="16384" width="14.453125" style="71"/>
  </cols>
  <sheetData>
    <row r="1" spans="1:26" ht="17.5" x14ac:dyDescent="0.35">
      <c r="A1" s="69"/>
      <c r="B1" s="173" t="s">
        <v>131</v>
      </c>
      <c r="C1" s="174"/>
      <c r="D1" s="174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  <c r="Z1" s="70"/>
    </row>
    <row r="2" spans="1:26" ht="15" x14ac:dyDescent="0.3">
      <c r="A2" s="69"/>
      <c r="B2" s="200" t="s">
        <v>132</v>
      </c>
      <c r="C2" s="160"/>
      <c r="D2" s="16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  <c r="Z2" s="70"/>
    </row>
    <row r="3" spans="1:26" ht="13.5" x14ac:dyDescent="0.3">
      <c r="A3" s="69">
        <v>43000</v>
      </c>
      <c r="B3" s="201" t="s">
        <v>133</v>
      </c>
      <c r="C3" s="151"/>
      <c r="D3" s="73">
        <v>5000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70"/>
      <c r="Z3" s="70"/>
    </row>
    <row r="4" spans="1:26" ht="13.5" x14ac:dyDescent="0.3">
      <c r="A4" s="69"/>
      <c r="B4" s="105" t="s">
        <v>134</v>
      </c>
      <c r="C4" s="109"/>
      <c r="D4" s="74">
        <f>SUM(D3)</f>
        <v>5000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70"/>
    </row>
    <row r="5" spans="1:26" ht="13.5" x14ac:dyDescent="0.3">
      <c r="A5" s="69"/>
      <c r="B5" s="202"/>
      <c r="C5" s="150"/>
      <c r="D5" s="15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70"/>
    </row>
    <row r="6" spans="1:26" ht="15" x14ac:dyDescent="0.3">
      <c r="A6" s="69"/>
      <c r="B6" s="189" t="s">
        <v>135</v>
      </c>
      <c r="C6" s="160"/>
      <c r="D6" s="161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/>
      <c r="Z6" s="70"/>
    </row>
    <row r="7" spans="1:26" ht="13.5" x14ac:dyDescent="0.3">
      <c r="A7" s="69">
        <v>44000</v>
      </c>
      <c r="B7" s="201" t="s">
        <v>136</v>
      </c>
      <c r="C7" s="151"/>
      <c r="D7" s="50">
        <v>10000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  <c r="Z7" s="70"/>
    </row>
    <row r="8" spans="1:26" ht="13.5" x14ac:dyDescent="0.3">
      <c r="A8" s="69">
        <v>44100</v>
      </c>
      <c r="B8" s="72" t="s">
        <v>137</v>
      </c>
      <c r="C8" s="72"/>
      <c r="D8" s="50">
        <v>25000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70"/>
      <c r="Z8" s="70"/>
    </row>
    <row r="9" spans="1:26" ht="13.5" customHeight="1" x14ac:dyDescent="0.3">
      <c r="A9" s="69">
        <v>44150</v>
      </c>
      <c r="B9" s="201" t="s">
        <v>138</v>
      </c>
      <c r="C9" s="206"/>
      <c r="D9" s="50">
        <v>40000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0"/>
      <c r="Z9" s="70"/>
    </row>
    <row r="10" spans="1:26" ht="13.5" x14ac:dyDescent="0.3">
      <c r="A10" s="69">
        <v>44200</v>
      </c>
      <c r="B10" s="201" t="s">
        <v>139</v>
      </c>
      <c r="C10" s="206"/>
      <c r="D10" s="50">
        <v>30000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70"/>
      <c r="Z10" s="70"/>
    </row>
    <row r="11" spans="1:26" ht="13.5" x14ac:dyDescent="0.3">
      <c r="A11" s="69"/>
      <c r="B11" s="201" t="s">
        <v>140</v>
      </c>
      <c r="C11" s="206"/>
      <c r="D11" s="50"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70"/>
      <c r="Z11" s="70"/>
    </row>
    <row r="12" spans="1:26" s="57" customFormat="1" ht="13.5" x14ac:dyDescent="0.3">
      <c r="A12" s="23">
        <v>44300</v>
      </c>
      <c r="B12" s="136" t="s">
        <v>141</v>
      </c>
      <c r="C12" s="137"/>
      <c r="D12" s="138">
        <v>30000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139"/>
      <c r="Z12" s="139"/>
    </row>
    <row r="13" spans="1:26" ht="13.5" x14ac:dyDescent="0.3">
      <c r="A13" s="69">
        <v>44500</v>
      </c>
      <c r="B13" s="92" t="s">
        <v>142</v>
      </c>
      <c r="C13" s="93"/>
      <c r="D13" s="73">
        <v>5000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  <c r="Z13" s="70"/>
    </row>
    <row r="14" spans="1:26" ht="13.5" x14ac:dyDescent="0.3">
      <c r="A14" s="102">
        <v>44600</v>
      </c>
      <c r="B14" s="185" t="s">
        <v>143</v>
      </c>
      <c r="C14" s="154"/>
      <c r="D14" s="126">
        <v>15000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70"/>
      <c r="Z14" s="70"/>
    </row>
    <row r="15" spans="1:26" ht="13.5" x14ac:dyDescent="0.3">
      <c r="A15" s="102">
        <v>44400</v>
      </c>
      <c r="B15" s="185" t="s">
        <v>144</v>
      </c>
      <c r="C15" s="207"/>
      <c r="D15" s="126">
        <v>75000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  <c r="Z15" s="70"/>
    </row>
    <row r="16" spans="1:26" ht="13.5" x14ac:dyDescent="0.3">
      <c r="A16" s="69"/>
      <c r="B16" s="205" t="s">
        <v>145</v>
      </c>
      <c r="C16" s="151"/>
      <c r="D16" s="74">
        <f>SUM(D7:D15)</f>
        <v>230000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70"/>
      <c r="Z16" s="70"/>
    </row>
    <row r="17" spans="1:26" ht="13.5" x14ac:dyDescent="0.3">
      <c r="A17" s="69"/>
      <c r="B17" s="203"/>
      <c r="C17" s="150"/>
      <c r="D17" s="151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70"/>
      <c r="Z17" s="70"/>
    </row>
    <row r="18" spans="1:26" ht="15" x14ac:dyDescent="0.3">
      <c r="A18" s="69"/>
      <c r="B18" s="189" t="s">
        <v>146</v>
      </c>
      <c r="C18" s="160"/>
      <c r="D18" s="161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70"/>
      <c r="Z18" s="70"/>
    </row>
    <row r="19" spans="1:26" ht="13.5" x14ac:dyDescent="0.3">
      <c r="A19" s="69">
        <v>45000</v>
      </c>
      <c r="B19" s="201" t="s">
        <v>133</v>
      </c>
      <c r="C19" s="151"/>
      <c r="D19" s="73">
        <v>5000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70"/>
      <c r="Z19" s="70"/>
    </row>
    <row r="20" spans="1:26" ht="13.5" x14ac:dyDescent="0.3">
      <c r="A20" s="69">
        <v>45100</v>
      </c>
      <c r="B20" s="201" t="s">
        <v>143</v>
      </c>
      <c r="C20" s="151"/>
      <c r="D20" s="73">
        <v>10000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70"/>
      <c r="Z20" s="70"/>
    </row>
    <row r="21" spans="1:26" ht="13.5" x14ac:dyDescent="0.3">
      <c r="A21" s="69">
        <v>45200</v>
      </c>
      <c r="B21" s="201" t="s">
        <v>147</v>
      </c>
      <c r="C21" s="151"/>
      <c r="D21" s="73">
        <v>15000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70"/>
      <c r="Z21" s="70"/>
    </row>
    <row r="22" spans="1:26" ht="13.5" x14ac:dyDescent="0.3">
      <c r="A22" s="69"/>
      <c r="B22" s="205" t="s">
        <v>148</v>
      </c>
      <c r="C22" s="151"/>
      <c r="D22" s="74">
        <f>SUM(D19:D21)</f>
        <v>30000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0"/>
      <c r="Z22" s="70"/>
    </row>
    <row r="23" spans="1:26" ht="13.5" x14ac:dyDescent="0.3">
      <c r="A23" s="69"/>
      <c r="B23" s="203"/>
      <c r="C23" s="150"/>
      <c r="D23" s="151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70"/>
      <c r="Z23" s="70"/>
    </row>
    <row r="24" spans="1:26" ht="14" x14ac:dyDescent="0.3">
      <c r="A24" s="69"/>
      <c r="B24" s="204" t="s">
        <v>149</v>
      </c>
      <c r="C24" s="161"/>
      <c r="D24" s="124">
        <f>SUM(D4+D22+D16)</f>
        <v>265000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70"/>
      <c r="Z24" s="70"/>
    </row>
    <row r="25" spans="1:26" ht="13.5" x14ac:dyDescent="0.3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70"/>
      <c r="Z25" s="70"/>
    </row>
    <row r="26" spans="1:26" ht="13.5" x14ac:dyDescent="0.3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70"/>
      <c r="Z26" s="70"/>
    </row>
    <row r="27" spans="1:26" ht="13.5" x14ac:dyDescent="0.3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70"/>
      <c r="Z27" s="70"/>
    </row>
    <row r="28" spans="1:26" ht="13.5" x14ac:dyDescent="0.3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  <c r="Z28" s="70"/>
    </row>
    <row r="29" spans="1:26" ht="13.5" x14ac:dyDescent="0.3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  <c r="Z29" s="70"/>
    </row>
    <row r="30" spans="1:26" ht="13.5" x14ac:dyDescent="0.3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70"/>
      <c r="Z30" s="70"/>
    </row>
    <row r="31" spans="1:26" ht="13.5" x14ac:dyDescent="0.3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70"/>
      <c r="Z31" s="70"/>
    </row>
    <row r="32" spans="1:26" ht="13.5" x14ac:dyDescent="0.3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0"/>
      <c r="Z32" s="70"/>
    </row>
    <row r="33" spans="1:26" ht="13.5" x14ac:dyDescent="0.3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70"/>
      <c r="Z33" s="70"/>
    </row>
    <row r="34" spans="1:26" ht="13.5" x14ac:dyDescent="0.3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70"/>
      <c r="Z34" s="70"/>
    </row>
    <row r="35" spans="1:26" ht="13.5" x14ac:dyDescent="0.3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70"/>
      <c r="Z35" s="70"/>
    </row>
    <row r="36" spans="1:26" ht="13.5" x14ac:dyDescent="0.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70"/>
      <c r="Z36" s="70"/>
    </row>
    <row r="37" spans="1:26" ht="13.5" x14ac:dyDescent="0.3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70"/>
      <c r="Z37" s="70"/>
    </row>
    <row r="38" spans="1:26" ht="13.5" x14ac:dyDescent="0.3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70"/>
      <c r="Z38" s="70"/>
    </row>
    <row r="39" spans="1:26" ht="13.5" x14ac:dyDescent="0.3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70"/>
      <c r="Z39" s="70"/>
    </row>
    <row r="40" spans="1:26" ht="13.5" x14ac:dyDescent="0.3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70"/>
      <c r="Z40" s="70"/>
    </row>
    <row r="41" spans="1:26" ht="13.5" x14ac:dyDescent="0.3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70"/>
      <c r="Z41" s="70"/>
    </row>
    <row r="42" spans="1:26" ht="13.5" x14ac:dyDescent="0.3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70"/>
      <c r="Z42" s="70"/>
    </row>
    <row r="43" spans="1:26" ht="13.5" x14ac:dyDescent="0.3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70"/>
      <c r="Z43" s="70"/>
    </row>
    <row r="44" spans="1:26" ht="13.5" x14ac:dyDescent="0.3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70"/>
      <c r="Z44" s="70"/>
    </row>
    <row r="45" spans="1:26" ht="13.5" x14ac:dyDescent="0.3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70"/>
      <c r="Z45" s="70"/>
    </row>
    <row r="46" spans="1:26" ht="13.5" x14ac:dyDescent="0.3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70"/>
      <c r="Z46" s="70"/>
    </row>
    <row r="47" spans="1:26" ht="13.5" x14ac:dyDescent="0.3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70"/>
      <c r="Z47" s="70"/>
    </row>
    <row r="48" spans="1:26" ht="13.5" x14ac:dyDescent="0.3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70"/>
      <c r="Z48" s="70"/>
    </row>
    <row r="49" spans="1:26" ht="13.5" x14ac:dyDescent="0.3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70"/>
      <c r="Z49" s="70"/>
    </row>
    <row r="50" spans="1:26" ht="13.5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70"/>
      <c r="Z50" s="70"/>
    </row>
    <row r="51" spans="1:26" ht="13.5" x14ac:dyDescent="0.3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70"/>
      <c r="Z51" s="70"/>
    </row>
    <row r="52" spans="1:26" ht="13.5" x14ac:dyDescent="0.3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70"/>
      <c r="Z52" s="70"/>
    </row>
    <row r="53" spans="1:26" ht="13.5" x14ac:dyDescent="0.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70"/>
      <c r="Z53" s="70"/>
    </row>
    <row r="54" spans="1:26" ht="13.5" x14ac:dyDescent="0.3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70"/>
      <c r="Z54" s="70"/>
    </row>
    <row r="55" spans="1:26" ht="13.5" x14ac:dyDescent="0.3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70"/>
      <c r="Z55" s="70"/>
    </row>
    <row r="56" spans="1:26" ht="13.5" x14ac:dyDescent="0.3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70"/>
      <c r="Z56" s="70"/>
    </row>
    <row r="57" spans="1:26" ht="13.5" x14ac:dyDescent="0.3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70"/>
      <c r="Z57" s="70"/>
    </row>
    <row r="58" spans="1:26" ht="13.5" x14ac:dyDescent="0.3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70"/>
    </row>
    <row r="59" spans="1:26" ht="13.5" x14ac:dyDescent="0.3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70"/>
    </row>
    <row r="60" spans="1:26" ht="13.5" x14ac:dyDescent="0.3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70"/>
    </row>
    <row r="61" spans="1:26" ht="13.5" x14ac:dyDescent="0.3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70"/>
    </row>
    <row r="62" spans="1:26" ht="13.5" x14ac:dyDescent="0.3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70"/>
    </row>
    <row r="63" spans="1:26" ht="13.5" x14ac:dyDescent="0.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70"/>
    </row>
    <row r="64" spans="1:26" ht="13.5" x14ac:dyDescent="0.3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0"/>
    </row>
    <row r="65" spans="1:26" ht="13.5" x14ac:dyDescent="0.3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0"/>
    </row>
    <row r="66" spans="1:26" ht="13.5" x14ac:dyDescent="0.3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0"/>
    </row>
    <row r="67" spans="1:26" ht="13.5" x14ac:dyDescent="0.3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0"/>
    </row>
    <row r="68" spans="1:26" ht="13.5" x14ac:dyDescent="0.3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0"/>
    </row>
    <row r="69" spans="1:26" ht="13.5" x14ac:dyDescent="0.3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0"/>
    </row>
    <row r="70" spans="1:26" ht="13.5" x14ac:dyDescent="0.3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0"/>
    </row>
    <row r="71" spans="1:26" ht="13.5" x14ac:dyDescent="0.3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70"/>
    </row>
    <row r="72" spans="1:26" ht="13.5" x14ac:dyDescent="0.3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0"/>
    </row>
    <row r="73" spans="1:26" ht="13.5" x14ac:dyDescent="0.3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0"/>
    </row>
    <row r="74" spans="1:26" ht="13.5" x14ac:dyDescent="0.3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0"/>
    </row>
    <row r="75" spans="1:26" ht="13.5" x14ac:dyDescent="0.3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0"/>
    </row>
    <row r="76" spans="1:26" ht="13.5" x14ac:dyDescent="0.3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70"/>
    </row>
    <row r="77" spans="1:26" ht="13.5" x14ac:dyDescent="0.3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0"/>
    </row>
    <row r="78" spans="1:26" ht="13.5" x14ac:dyDescent="0.3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70"/>
    </row>
    <row r="79" spans="1:26" ht="13.5" x14ac:dyDescent="0.3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0"/>
    </row>
    <row r="80" spans="1:26" ht="13.5" x14ac:dyDescent="0.3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70"/>
    </row>
    <row r="81" spans="1:26" ht="13.5" x14ac:dyDescent="0.3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0"/>
    </row>
    <row r="82" spans="1:26" ht="13.5" x14ac:dyDescent="0.3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  <c r="Z82" s="70"/>
    </row>
    <row r="83" spans="1:26" ht="13.5" x14ac:dyDescent="0.3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70"/>
      <c r="Z83" s="70"/>
    </row>
    <row r="84" spans="1:26" ht="13.5" x14ac:dyDescent="0.3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70"/>
      <c r="Z84" s="70"/>
    </row>
    <row r="85" spans="1:26" ht="13.5" x14ac:dyDescent="0.3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70"/>
      <c r="Z85" s="70"/>
    </row>
    <row r="86" spans="1:26" ht="13.5" x14ac:dyDescent="0.3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70"/>
      <c r="Z86" s="70"/>
    </row>
    <row r="87" spans="1:26" ht="13.5" x14ac:dyDescent="0.3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70"/>
      <c r="Z87" s="70"/>
    </row>
    <row r="88" spans="1:26" ht="13.5" x14ac:dyDescent="0.3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70"/>
      <c r="Z88" s="70"/>
    </row>
    <row r="89" spans="1:26" ht="13.5" x14ac:dyDescent="0.3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70"/>
      <c r="Z89" s="70"/>
    </row>
    <row r="90" spans="1:26" ht="13.5" x14ac:dyDescent="0.3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70"/>
    </row>
    <row r="91" spans="1:26" ht="13.5" x14ac:dyDescent="0.3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70"/>
    </row>
    <row r="92" spans="1:26" ht="13.5" x14ac:dyDescent="0.3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70"/>
    </row>
    <row r="93" spans="1:26" ht="13.5" x14ac:dyDescent="0.3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70"/>
    </row>
    <row r="94" spans="1:26" ht="13.5" x14ac:dyDescent="0.3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/>
      <c r="Z94" s="70"/>
    </row>
    <row r="95" spans="1:26" ht="13.5" x14ac:dyDescent="0.3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70"/>
      <c r="Z95" s="70"/>
    </row>
    <row r="96" spans="1:26" ht="13.5" x14ac:dyDescent="0.3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70"/>
    </row>
    <row r="97" spans="1:26" ht="13.5" x14ac:dyDescent="0.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70"/>
      <c r="Z97" s="70"/>
    </row>
    <row r="98" spans="1:26" ht="13.5" x14ac:dyDescent="0.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70"/>
      <c r="Z98" s="70"/>
    </row>
    <row r="99" spans="1:26" ht="13.5" x14ac:dyDescent="0.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  <c r="Z99" s="70"/>
    </row>
    <row r="100" spans="1:26" ht="13.5" x14ac:dyDescent="0.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70"/>
      <c r="Z100" s="70"/>
    </row>
    <row r="101" spans="1:26" ht="13.5" x14ac:dyDescent="0.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70"/>
      <c r="Z101" s="70"/>
    </row>
    <row r="102" spans="1:26" ht="13.5" x14ac:dyDescent="0.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70"/>
      <c r="Z102" s="70"/>
    </row>
    <row r="103" spans="1:26" ht="13.5" x14ac:dyDescent="0.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70"/>
      <c r="Z103" s="70"/>
    </row>
    <row r="104" spans="1:26" ht="13.5" x14ac:dyDescent="0.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70"/>
      <c r="Z104" s="70"/>
    </row>
    <row r="105" spans="1:26" ht="13.5" x14ac:dyDescent="0.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70"/>
      <c r="Z105" s="70"/>
    </row>
    <row r="106" spans="1:26" ht="13.5" x14ac:dyDescent="0.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70"/>
      <c r="Z106" s="70"/>
    </row>
    <row r="107" spans="1:26" ht="13.5" x14ac:dyDescent="0.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70"/>
      <c r="Z107" s="70"/>
    </row>
    <row r="108" spans="1:26" ht="13.5" x14ac:dyDescent="0.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70"/>
      <c r="Z108" s="70"/>
    </row>
    <row r="109" spans="1:26" ht="13.5" x14ac:dyDescent="0.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70"/>
      <c r="Z109" s="70"/>
    </row>
    <row r="110" spans="1:26" ht="13.5" x14ac:dyDescent="0.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70"/>
      <c r="Z110" s="70"/>
    </row>
    <row r="111" spans="1:26" ht="13.5" x14ac:dyDescent="0.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70"/>
      <c r="Z111" s="70"/>
    </row>
    <row r="112" spans="1:26" ht="13.5" x14ac:dyDescent="0.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70"/>
      <c r="Z112" s="70"/>
    </row>
    <row r="113" spans="1:26" ht="13.5" x14ac:dyDescent="0.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70"/>
      <c r="Z113" s="70"/>
    </row>
    <row r="114" spans="1:26" ht="13.5" x14ac:dyDescent="0.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70"/>
      <c r="Z114" s="70"/>
    </row>
    <row r="115" spans="1:26" ht="13.5" x14ac:dyDescent="0.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70"/>
      <c r="Z115" s="70"/>
    </row>
    <row r="116" spans="1:26" ht="13.5" x14ac:dyDescent="0.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70"/>
      <c r="Z116" s="70"/>
    </row>
    <row r="117" spans="1:26" ht="13.5" x14ac:dyDescent="0.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70"/>
      <c r="Z117" s="70"/>
    </row>
    <row r="118" spans="1:26" ht="13.5" x14ac:dyDescent="0.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70"/>
      <c r="Z118" s="70"/>
    </row>
    <row r="119" spans="1:26" ht="13.5" x14ac:dyDescent="0.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70"/>
      <c r="Z119" s="70"/>
    </row>
    <row r="120" spans="1:26" ht="13.5" x14ac:dyDescent="0.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70"/>
      <c r="Z120" s="70"/>
    </row>
    <row r="121" spans="1:26" ht="13.5" x14ac:dyDescent="0.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70"/>
      <c r="Z121" s="70"/>
    </row>
    <row r="122" spans="1:26" ht="13.5" x14ac:dyDescent="0.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70"/>
      <c r="Z122" s="70"/>
    </row>
    <row r="123" spans="1:26" ht="13.5" x14ac:dyDescent="0.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70"/>
      <c r="Z123" s="70"/>
    </row>
    <row r="124" spans="1:26" ht="13.5" x14ac:dyDescent="0.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70"/>
      <c r="Z124" s="70"/>
    </row>
    <row r="125" spans="1:26" ht="13.5" x14ac:dyDescent="0.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70"/>
      <c r="Z125" s="70"/>
    </row>
    <row r="126" spans="1:26" ht="13.5" x14ac:dyDescent="0.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70"/>
      <c r="Z126" s="70"/>
    </row>
    <row r="127" spans="1:26" ht="13.5" x14ac:dyDescent="0.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70"/>
      <c r="Z127" s="70"/>
    </row>
    <row r="128" spans="1:26" ht="13.5" x14ac:dyDescent="0.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70"/>
      <c r="Z128" s="70"/>
    </row>
    <row r="129" spans="1:26" ht="13.5" x14ac:dyDescent="0.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70"/>
      <c r="Z129" s="70"/>
    </row>
    <row r="130" spans="1:26" ht="13.5" x14ac:dyDescent="0.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70"/>
      <c r="Z130" s="70"/>
    </row>
    <row r="131" spans="1:26" ht="13.5" x14ac:dyDescent="0.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70"/>
      <c r="Z131" s="70"/>
    </row>
    <row r="132" spans="1:26" ht="13.5" x14ac:dyDescent="0.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70"/>
      <c r="Z132" s="70"/>
    </row>
    <row r="133" spans="1:26" ht="13.5" x14ac:dyDescent="0.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70"/>
      <c r="Z133" s="70"/>
    </row>
    <row r="134" spans="1:26" ht="13.5" x14ac:dyDescent="0.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70"/>
      <c r="Z134" s="70"/>
    </row>
    <row r="135" spans="1:26" ht="13.5" x14ac:dyDescent="0.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70"/>
      <c r="Z135" s="70"/>
    </row>
    <row r="136" spans="1:26" ht="13.5" x14ac:dyDescent="0.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70"/>
      <c r="Z136" s="70"/>
    </row>
    <row r="137" spans="1:26" ht="13.5" x14ac:dyDescent="0.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70"/>
      <c r="Z137" s="70"/>
    </row>
    <row r="138" spans="1:26" ht="13.5" x14ac:dyDescent="0.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70"/>
      <c r="Z138" s="70"/>
    </row>
    <row r="139" spans="1:26" ht="13.5" x14ac:dyDescent="0.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70"/>
      <c r="Z139" s="70"/>
    </row>
    <row r="140" spans="1:26" ht="13.5" x14ac:dyDescent="0.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70"/>
      <c r="Z140" s="70"/>
    </row>
    <row r="141" spans="1:26" ht="13.5" x14ac:dyDescent="0.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70"/>
      <c r="Z141" s="70"/>
    </row>
    <row r="142" spans="1:26" ht="13.5" x14ac:dyDescent="0.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70"/>
      <c r="Z142" s="70"/>
    </row>
    <row r="143" spans="1:26" ht="13.5" x14ac:dyDescent="0.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70"/>
      <c r="Z143" s="70"/>
    </row>
    <row r="144" spans="1:26" ht="13.5" x14ac:dyDescent="0.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70"/>
      <c r="Z144" s="70"/>
    </row>
    <row r="145" spans="1:26" ht="13.5" x14ac:dyDescent="0.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70"/>
      <c r="Z145" s="70"/>
    </row>
    <row r="146" spans="1:26" ht="13.5" x14ac:dyDescent="0.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70"/>
      <c r="Z146" s="70"/>
    </row>
    <row r="147" spans="1:26" ht="13.5" x14ac:dyDescent="0.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70"/>
      <c r="Z147" s="70"/>
    </row>
    <row r="148" spans="1:26" ht="13.5" x14ac:dyDescent="0.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70"/>
      <c r="Z148" s="70"/>
    </row>
    <row r="149" spans="1:26" ht="13.5" x14ac:dyDescent="0.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70"/>
      <c r="Z149" s="70"/>
    </row>
    <row r="150" spans="1:26" ht="13.5" x14ac:dyDescent="0.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70"/>
      <c r="Z150" s="70"/>
    </row>
    <row r="151" spans="1:26" ht="13.5" x14ac:dyDescent="0.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70"/>
      <c r="Z151" s="70"/>
    </row>
    <row r="152" spans="1:26" ht="13.5" x14ac:dyDescent="0.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70"/>
      <c r="Z152" s="70"/>
    </row>
    <row r="153" spans="1:26" ht="13.5" x14ac:dyDescent="0.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70"/>
      <c r="Z153" s="70"/>
    </row>
    <row r="154" spans="1:26" ht="13.5" x14ac:dyDescent="0.3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70"/>
      <c r="Z154" s="70"/>
    </row>
    <row r="155" spans="1:26" ht="13.5" x14ac:dyDescent="0.3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70"/>
      <c r="Z155" s="70"/>
    </row>
    <row r="156" spans="1:26" ht="13.5" x14ac:dyDescent="0.3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70"/>
      <c r="Z156" s="70"/>
    </row>
    <row r="157" spans="1:26" ht="13.5" x14ac:dyDescent="0.3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70"/>
      <c r="Z157" s="70"/>
    </row>
    <row r="158" spans="1:26" ht="13.5" x14ac:dyDescent="0.3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70"/>
      <c r="Z158" s="70"/>
    </row>
    <row r="159" spans="1:26" ht="13.5" x14ac:dyDescent="0.3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70"/>
      <c r="Z159" s="70"/>
    </row>
    <row r="160" spans="1:26" ht="13.5" x14ac:dyDescent="0.3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70"/>
      <c r="Z160" s="70"/>
    </row>
    <row r="161" spans="1:26" ht="13.5" x14ac:dyDescent="0.3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70"/>
      <c r="Z161" s="70"/>
    </row>
    <row r="162" spans="1:26" ht="13.5" x14ac:dyDescent="0.3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70"/>
      <c r="Z162" s="70"/>
    </row>
    <row r="163" spans="1:26" ht="13.5" x14ac:dyDescent="0.3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70"/>
      <c r="Z163" s="70"/>
    </row>
    <row r="164" spans="1:26" ht="13.5" x14ac:dyDescent="0.3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70"/>
      <c r="Z164" s="70"/>
    </row>
    <row r="165" spans="1:26" ht="13.5" x14ac:dyDescent="0.3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70"/>
      <c r="Z165" s="70"/>
    </row>
    <row r="166" spans="1:26" ht="13.5" x14ac:dyDescent="0.3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70"/>
      <c r="Z166" s="70"/>
    </row>
    <row r="167" spans="1:26" ht="13.5" x14ac:dyDescent="0.3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70"/>
      <c r="Z167" s="70"/>
    </row>
    <row r="168" spans="1:26" ht="13.5" x14ac:dyDescent="0.3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70"/>
      <c r="Z168" s="70"/>
    </row>
    <row r="169" spans="1:26" ht="13.5" x14ac:dyDescent="0.3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70"/>
      <c r="Z169" s="70"/>
    </row>
    <row r="170" spans="1:26" ht="13.5" x14ac:dyDescent="0.3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70"/>
      <c r="Z170" s="70"/>
    </row>
    <row r="171" spans="1:26" ht="13.5" x14ac:dyDescent="0.3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70"/>
      <c r="Z171" s="70"/>
    </row>
    <row r="172" spans="1:26" ht="13.5" x14ac:dyDescent="0.3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70"/>
      <c r="Z172" s="70"/>
    </row>
    <row r="173" spans="1:26" ht="13.5" x14ac:dyDescent="0.3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70"/>
      <c r="Z173" s="70"/>
    </row>
    <row r="174" spans="1:26" ht="13.5" x14ac:dyDescent="0.3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70"/>
      <c r="Z174" s="70"/>
    </row>
    <row r="175" spans="1:26" ht="13.5" x14ac:dyDescent="0.3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70"/>
      <c r="Z175" s="70"/>
    </row>
    <row r="176" spans="1:26" ht="13.5" x14ac:dyDescent="0.3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70"/>
      <c r="Z176" s="70"/>
    </row>
    <row r="177" spans="1:26" ht="13.5" x14ac:dyDescent="0.3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70"/>
      <c r="Z177" s="70"/>
    </row>
    <row r="178" spans="1:26" ht="13.5" x14ac:dyDescent="0.3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70"/>
      <c r="Z178" s="70"/>
    </row>
    <row r="179" spans="1:26" ht="13.5" x14ac:dyDescent="0.3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70"/>
      <c r="Z179" s="70"/>
    </row>
    <row r="180" spans="1:26" ht="13.5" x14ac:dyDescent="0.3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70"/>
      <c r="Z180" s="70"/>
    </row>
    <row r="181" spans="1:26" ht="13.5" x14ac:dyDescent="0.3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70"/>
      <c r="Z181" s="70"/>
    </row>
    <row r="182" spans="1:26" ht="13.5" x14ac:dyDescent="0.3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70"/>
      <c r="Z182" s="70"/>
    </row>
    <row r="183" spans="1:26" ht="13.5" x14ac:dyDescent="0.3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70"/>
      <c r="Z183" s="70"/>
    </row>
    <row r="184" spans="1:26" ht="13.5" x14ac:dyDescent="0.3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70"/>
      <c r="Z184" s="70"/>
    </row>
    <row r="185" spans="1:26" ht="13.5" x14ac:dyDescent="0.3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70"/>
      <c r="Z185" s="70"/>
    </row>
    <row r="186" spans="1:26" ht="13.5" x14ac:dyDescent="0.3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70"/>
      <c r="Z186" s="70"/>
    </row>
    <row r="187" spans="1:26" ht="13.5" x14ac:dyDescent="0.3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70"/>
      <c r="Z187" s="70"/>
    </row>
    <row r="188" spans="1:26" ht="13.5" x14ac:dyDescent="0.3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70"/>
      <c r="Z188" s="70"/>
    </row>
    <row r="189" spans="1:26" ht="13.5" x14ac:dyDescent="0.3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70"/>
      <c r="Z189" s="70"/>
    </row>
    <row r="190" spans="1:26" ht="13.5" x14ac:dyDescent="0.3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70"/>
      <c r="Z190" s="70"/>
    </row>
    <row r="191" spans="1:26" ht="13.5" x14ac:dyDescent="0.3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70"/>
      <c r="Z191" s="70"/>
    </row>
    <row r="192" spans="1:26" ht="13.5" x14ac:dyDescent="0.3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70"/>
      <c r="Z192" s="70"/>
    </row>
    <row r="193" spans="1:26" ht="13.5" x14ac:dyDescent="0.3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70"/>
      <c r="Z193" s="70"/>
    </row>
    <row r="194" spans="1:26" ht="13.5" x14ac:dyDescent="0.3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70"/>
      <c r="Z194" s="70"/>
    </row>
    <row r="195" spans="1:26" ht="13.5" x14ac:dyDescent="0.3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70"/>
      <c r="Z195" s="70"/>
    </row>
    <row r="196" spans="1:26" ht="13.5" x14ac:dyDescent="0.3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70"/>
      <c r="Z196" s="70"/>
    </row>
    <row r="197" spans="1:26" ht="13.5" x14ac:dyDescent="0.3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70"/>
      <c r="Z197" s="70"/>
    </row>
    <row r="198" spans="1:26" ht="13.5" x14ac:dyDescent="0.3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70"/>
      <c r="Z198" s="70"/>
    </row>
    <row r="199" spans="1:26" ht="13.5" x14ac:dyDescent="0.3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70"/>
      <c r="Z199" s="70"/>
    </row>
    <row r="200" spans="1:26" ht="13.5" x14ac:dyDescent="0.3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70"/>
      <c r="Z200" s="70"/>
    </row>
    <row r="201" spans="1:26" ht="13.5" x14ac:dyDescent="0.3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70"/>
      <c r="Z201" s="70"/>
    </row>
    <row r="202" spans="1:26" ht="13.5" x14ac:dyDescent="0.3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70"/>
      <c r="Z202" s="70"/>
    </row>
    <row r="203" spans="1:26" ht="13.5" x14ac:dyDescent="0.3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70"/>
      <c r="Z203" s="70"/>
    </row>
    <row r="204" spans="1:26" ht="13.5" x14ac:dyDescent="0.3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70"/>
      <c r="Z204" s="70"/>
    </row>
    <row r="205" spans="1:26" ht="13.5" x14ac:dyDescent="0.3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70"/>
      <c r="Z205" s="70"/>
    </row>
    <row r="206" spans="1:26" ht="13.5" x14ac:dyDescent="0.3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70"/>
      <c r="Z206" s="70"/>
    </row>
    <row r="207" spans="1:26" ht="13.5" x14ac:dyDescent="0.3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70"/>
      <c r="Z207" s="70"/>
    </row>
    <row r="208" spans="1:26" ht="13.5" x14ac:dyDescent="0.3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70"/>
      <c r="Z208" s="70"/>
    </row>
    <row r="209" spans="1:26" ht="13.5" x14ac:dyDescent="0.3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70"/>
      <c r="Z209" s="70"/>
    </row>
    <row r="210" spans="1:26" ht="13.5" x14ac:dyDescent="0.3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70"/>
      <c r="Z210" s="70"/>
    </row>
    <row r="211" spans="1:26" ht="13.5" x14ac:dyDescent="0.3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70"/>
      <c r="Z211" s="70"/>
    </row>
    <row r="212" spans="1:26" ht="13.5" x14ac:dyDescent="0.3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70"/>
      <c r="Z212" s="70"/>
    </row>
    <row r="213" spans="1:26" ht="13.5" x14ac:dyDescent="0.3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70"/>
      <c r="Z213" s="70"/>
    </row>
    <row r="214" spans="1:26" ht="13.5" x14ac:dyDescent="0.3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70"/>
      <c r="Z214" s="70"/>
    </row>
    <row r="215" spans="1:26" ht="13.5" x14ac:dyDescent="0.3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70"/>
      <c r="Z215" s="70"/>
    </row>
    <row r="216" spans="1:26" ht="13.5" x14ac:dyDescent="0.3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70"/>
      <c r="Z216" s="70"/>
    </row>
    <row r="217" spans="1:26" ht="13.5" x14ac:dyDescent="0.3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70"/>
      <c r="Z217" s="70"/>
    </row>
    <row r="218" spans="1:26" ht="13.5" x14ac:dyDescent="0.3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70"/>
      <c r="Z218" s="70"/>
    </row>
    <row r="219" spans="1:26" ht="13.5" x14ac:dyDescent="0.3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70"/>
      <c r="Z219" s="70"/>
    </row>
    <row r="220" spans="1:26" ht="13.5" x14ac:dyDescent="0.3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70"/>
      <c r="Z220" s="70"/>
    </row>
    <row r="221" spans="1:26" ht="13.5" x14ac:dyDescent="0.3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70"/>
      <c r="Z221" s="70"/>
    </row>
    <row r="222" spans="1:26" ht="13.5" x14ac:dyDescent="0.3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70"/>
      <c r="Z222" s="70"/>
    </row>
    <row r="223" spans="1:26" ht="13.5" x14ac:dyDescent="0.3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70"/>
      <c r="Z223" s="70"/>
    </row>
    <row r="224" spans="1:26" ht="13.5" x14ac:dyDescent="0.3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70"/>
      <c r="Z224" s="70"/>
    </row>
    <row r="225" spans="1:26" ht="13" x14ac:dyDescent="0.3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3" x14ac:dyDescent="0.3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3" x14ac:dyDescent="0.3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3" x14ac:dyDescent="0.3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3" x14ac:dyDescent="0.3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3" x14ac:dyDescent="0.3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3" x14ac:dyDescent="0.3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3" x14ac:dyDescent="0.3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3" x14ac:dyDescent="0.3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3" x14ac:dyDescent="0.3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3" x14ac:dyDescent="0.3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3" x14ac:dyDescent="0.3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3" x14ac:dyDescent="0.3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3" x14ac:dyDescent="0.3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3" x14ac:dyDescent="0.3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3" x14ac:dyDescent="0.3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3" x14ac:dyDescent="0.3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3" x14ac:dyDescent="0.3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3" x14ac:dyDescent="0.3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3" x14ac:dyDescent="0.3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3" x14ac:dyDescent="0.3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3" x14ac:dyDescent="0.3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3" x14ac:dyDescent="0.3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3" x14ac:dyDescent="0.3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3" x14ac:dyDescent="0.3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3" x14ac:dyDescent="0.3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3" x14ac:dyDescent="0.3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3" x14ac:dyDescent="0.3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3" x14ac:dyDescent="0.3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3" x14ac:dyDescent="0.3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3" x14ac:dyDescent="0.3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3" x14ac:dyDescent="0.3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3" x14ac:dyDescent="0.3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3" x14ac:dyDescent="0.3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3" x14ac:dyDescent="0.3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3" x14ac:dyDescent="0.3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3" x14ac:dyDescent="0.3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3" x14ac:dyDescent="0.3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3" x14ac:dyDescent="0.3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3" x14ac:dyDescent="0.3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3" x14ac:dyDescent="0.3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13" x14ac:dyDescent="0.3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13" x14ac:dyDescent="0.3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13" x14ac:dyDescent="0.3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13" x14ac:dyDescent="0.3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13" x14ac:dyDescent="0.3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13" x14ac:dyDescent="0.3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13" x14ac:dyDescent="0.3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13" x14ac:dyDescent="0.3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13" x14ac:dyDescent="0.3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3" x14ac:dyDescent="0.3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3" x14ac:dyDescent="0.3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3" x14ac:dyDescent="0.3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3" x14ac:dyDescent="0.3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13" x14ac:dyDescent="0.3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3" x14ac:dyDescent="0.3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3" x14ac:dyDescent="0.3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3" x14ac:dyDescent="0.3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3" x14ac:dyDescent="0.3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3" x14ac:dyDescent="0.3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3" x14ac:dyDescent="0.3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3" x14ac:dyDescent="0.3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3" x14ac:dyDescent="0.3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13" x14ac:dyDescent="0.3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3" x14ac:dyDescent="0.3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3" x14ac:dyDescent="0.3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3" x14ac:dyDescent="0.3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3" x14ac:dyDescent="0.3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3" x14ac:dyDescent="0.3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3" x14ac:dyDescent="0.3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13" x14ac:dyDescent="0.3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13" x14ac:dyDescent="0.3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3" x14ac:dyDescent="0.3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3" x14ac:dyDescent="0.3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3" x14ac:dyDescent="0.3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3" x14ac:dyDescent="0.3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3" x14ac:dyDescent="0.3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3" x14ac:dyDescent="0.3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3" x14ac:dyDescent="0.3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13" x14ac:dyDescent="0.3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3" x14ac:dyDescent="0.3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3" x14ac:dyDescent="0.3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3" x14ac:dyDescent="0.3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3" x14ac:dyDescent="0.3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3" x14ac:dyDescent="0.3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3" x14ac:dyDescent="0.3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3" x14ac:dyDescent="0.3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3" x14ac:dyDescent="0.3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3" x14ac:dyDescent="0.3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13" x14ac:dyDescent="0.3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13" x14ac:dyDescent="0.3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3" x14ac:dyDescent="0.3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3" x14ac:dyDescent="0.3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3" x14ac:dyDescent="0.3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3" x14ac:dyDescent="0.3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3" x14ac:dyDescent="0.3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3" x14ac:dyDescent="0.3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3" x14ac:dyDescent="0.3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3" x14ac:dyDescent="0.3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3" x14ac:dyDescent="0.3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13" x14ac:dyDescent="0.3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3" x14ac:dyDescent="0.3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3" x14ac:dyDescent="0.3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3" x14ac:dyDescent="0.3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3" x14ac:dyDescent="0.3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13" x14ac:dyDescent="0.3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13" x14ac:dyDescent="0.3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3" x14ac:dyDescent="0.3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3" x14ac:dyDescent="0.3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3" x14ac:dyDescent="0.3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13" x14ac:dyDescent="0.3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3" x14ac:dyDescent="0.3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3" x14ac:dyDescent="0.3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13" x14ac:dyDescent="0.3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3" x14ac:dyDescent="0.3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3" x14ac:dyDescent="0.3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3" x14ac:dyDescent="0.3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13" x14ac:dyDescent="0.3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13" x14ac:dyDescent="0.3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13" x14ac:dyDescent="0.3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3" x14ac:dyDescent="0.3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3" x14ac:dyDescent="0.3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13" x14ac:dyDescent="0.3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3" x14ac:dyDescent="0.3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13" x14ac:dyDescent="0.3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3" x14ac:dyDescent="0.3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13" x14ac:dyDescent="0.3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13" x14ac:dyDescent="0.3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13" x14ac:dyDescent="0.3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13" x14ac:dyDescent="0.3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3" x14ac:dyDescent="0.3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3" x14ac:dyDescent="0.3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3" x14ac:dyDescent="0.3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13" x14ac:dyDescent="0.3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3" x14ac:dyDescent="0.3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3" x14ac:dyDescent="0.3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3" x14ac:dyDescent="0.3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13" x14ac:dyDescent="0.3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3" x14ac:dyDescent="0.3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13" x14ac:dyDescent="0.3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3" x14ac:dyDescent="0.3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3" x14ac:dyDescent="0.3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13" x14ac:dyDescent="0.3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3" x14ac:dyDescent="0.3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3" x14ac:dyDescent="0.3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13" x14ac:dyDescent="0.3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13" x14ac:dyDescent="0.3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3" x14ac:dyDescent="0.3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3" x14ac:dyDescent="0.3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13" x14ac:dyDescent="0.3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3" x14ac:dyDescent="0.3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3" x14ac:dyDescent="0.3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3" x14ac:dyDescent="0.3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3" x14ac:dyDescent="0.3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13" x14ac:dyDescent="0.3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13" x14ac:dyDescent="0.3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13" x14ac:dyDescent="0.3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13" x14ac:dyDescent="0.3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13" x14ac:dyDescent="0.3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3" x14ac:dyDescent="0.3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3" x14ac:dyDescent="0.3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13" x14ac:dyDescent="0.3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13" x14ac:dyDescent="0.3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3" x14ac:dyDescent="0.3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13" x14ac:dyDescent="0.3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13" x14ac:dyDescent="0.3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13" x14ac:dyDescent="0.3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13" x14ac:dyDescent="0.3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13" x14ac:dyDescent="0.3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3" x14ac:dyDescent="0.3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13" x14ac:dyDescent="0.3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3" x14ac:dyDescent="0.3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3" x14ac:dyDescent="0.3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13" x14ac:dyDescent="0.3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3" x14ac:dyDescent="0.3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13" x14ac:dyDescent="0.3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13" x14ac:dyDescent="0.3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13" x14ac:dyDescent="0.3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13" x14ac:dyDescent="0.3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13" x14ac:dyDescent="0.3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3" x14ac:dyDescent="0.3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3" x14ac:dyDescent="0.3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3" x14ac:dyDescent="0.3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3" x14ac:dyDescent="0.3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3" x14ac:dyDescent="0.3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3" x14ac:dyDescent="0.3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3" x14ac:dyDescent="0.3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13" x14ac:dyDescent="0.3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13" x14ac:dyDescent="0.3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3" x14ac:dyDescent="0.3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3" x14ac:dyDescent="0.3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3" x14ac:dyDescent="0.3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13" x14ac:dyDescent="0.3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3" x14ac:dyDescent="0.3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13" x14ac:dyDescent="0.3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3" x14ac:dyDescent="0.3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3" x14ac:dyDescent="0.3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3" x14ac:dyDescent="0.3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3" x14ac:dyDescent="0.3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3" x14ac:dyDescent="0.3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3" x14ac:dyDescent="0.3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13" x14ac:dyDescent="0.3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13" x14ac:dyDescent="0.3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3" x14ac:dyDescent="0.3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3" x14ac:dyDescent="0.3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3" x14ac:dyDescent="0.3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13" x14ac:dyDescent="0.3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13" x14ac:dyDescent="0.3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13" x14ac:dyDescent="0.3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13" x14ac:dyDescent="0.3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13" x14ac:dyDescent="0.3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13" x14ac:dyDescent="0.3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3" x14ac:dyDescent="0.3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3" x14ac:dyDescent="0.3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3" x14ac:dyDescent="0.3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13" x14ac:dyDescent="0.3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3" x14ac:dyDescent="0.3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3" x14ac:dyDescent="0.3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3" x14ac:dyDescent="0.3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3" x14ac:dyDescent="0.3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3" x14ac:dyDescent="0.3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13" x14ac:dyDescent="0.3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13" x14ac:dyDescent="0.3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3" x14ac:dyDescent="0.3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3" x14ac:dyDescent="0.3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3" x14ac:dyDescent="0.3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3" x14ac:dyDescent="0.3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3" x14ac:dyDescent="0.3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3" x14ac:dyDescent="0.3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3" x14ac:dyDescent="0.3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3" x14ac:dyDescent="0.3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3" x14ac:dyDescent="0.3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13" x14ac:dyDescent="0.3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3" x14ac:dyDescent="0.3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3" x14ac:dyDescent="0.3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3" x14ac:dyDescent="0.3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3" x14ac:dyDescent="0.3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3" x14ac:dyDescent="0.3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3" x14ac:dyDescent="0.3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3" x14ac:dyDescent="0.3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3" x14ac:dyDescent="0.3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3" x14ac:dyDescent="0.3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3" x14ac:dyDescent="0.3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3" x14ac:dyDescent="0.3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3" x14ac:dyDescent="0.3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3" x14ac:dyDescent="0.3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3" x14ac:dyDescent="0.3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3" x14ac:dyDescent="0.3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3" x14ac:dyDescent="0.3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3" x14ac:dyDescent="0.3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3" x14ac:dyDescent="0.3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3" x14ac:dyDescent="0.3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3" x14ac:dyDescent="0.3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3" x14ac:dyDescent="0.3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3" x14ac:dyDescent="0.3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13" x14ac:dyDescent="0.3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13" x14ac:dyDescent="0.3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13" x14ac:dyDescent="0.3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13" x14ac:dyDescent="0.3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3" x14ac:dyDescent="0.3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3" x14ac:dyDescent="0.3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3" x14ac:dyDescent="0.3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13" x14ac:dyDescent="0.3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13" x14ac:dyDescent="0.3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3" x14ac:dyDescent="0.3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3" x14ac:dyDescent="0.3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3" x14ac:dyDescent="0.3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3" x14ac:dyDescent="0.3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13" x14ac:dyDescent="0.3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3" x14ac:dyDescent="0.3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3" x14ac:dyDescent="0.3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3" x14ac:dyDescent="0.3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3" x14ac:dyDescent="0.3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3" x14ac:dyDescent="0.3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3" x14ac:dyDescent="0.3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3" x14ac:dyDescent="0.3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3" x14ac:dyDescent="0.3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3" x14ac:dyDescent="0.3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3" x14ac:dyDescent="0.3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13" x14ac:dyDescent="0.3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3" x14ac:dyDescent="0.3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13" x14ac:dyDescent="0.3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13" x14ac:dyDescent="0.3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13" x14ac:dyDescent="0.3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13" x14ac:dyDescent="0.3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13" x14ac:dyDescent="0.3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3" x14ac:dyDescent="0.3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3" x14ac:dyDescent="0.3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3" x14ac:dyDescent="0.3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13" x14ac:dyDescent="0.3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13" x14ac:dyDescent="0.3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13" x14ac:dyDescent="0.3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13" x14ac:dyDescent="0.3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13" x14ac:dyDescent="0.3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3" x14ac:dyDescent="0.3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3" x14ac:dyDescent="0.3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3" x14ac:dyDescent="0.3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3" x14ac:dyDescent="0.3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3" x14ac:dyDescent="0.3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3" x14ac:dyDescent="0.3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13" x14ac:dyDescent="0.3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3" x14ac:dyDescent="0.3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3" x14ac:dyDescent="0.3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13" x14ac:dyDescent="0.3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13" x14ac:dyDescent="0.3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13" x14ac:dyDescent="0.3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13" x14ac:dyDescent="0.3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13" x14ac:dyDescent="0.3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3" x14ac:dyDescent="0.3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3" x14ac:dyDescent="0.3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3" x14ac:dyDescent="0.3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13" x14ac:dyDescent="0.3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13" x14ac:dyDescent="0.3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13" x14ac:dyDescent="0.3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13" x14ac:dyDescent="0.3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13" x14ac:dyDescent="0.3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13" x14ac:dyDescent="0.3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3" x14ac:dyDescent="0.3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3" x14ac:dyDescent="0.3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3" x14ac:dyDescent="0.3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3" x14ac:dyDescent="0.3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3" x14ac:dyDescent="0.3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3" x14ac:dyDescent="0.3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3" x14ac:dyDescent="0.3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3" x14ac:dyDescent="0.3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3" x14ac:dyDescent="0.3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3" x14ac:dyDescent="0.3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3" x14ac:dyDescent="0.3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3" x14ac:dyDescent="0.3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3" x14ac:dyDescent="0.3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13" x14ac:dyDescent="0.3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13" x14ac:dyDescent="0.3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13" x14ac:dyDescent="0.3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13" x14ac:dyDescent="0.3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3" x14ac:dyDescent="0.3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3" x14ac:dyDescent="0.3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13" x14ac:dyDescent="0.3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13" x14ac:dyDescent="0.3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13" x14ac:dyDescent="0.3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13" x14ac:dyDescent="0.3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3" x14ac:dyDescent="0.3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3" x14ac:dyDescent="0.3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13" x14ac:dyDescent="0.3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3" x14ac:dyDescent="0.3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3" x14ac:dyDescent="0.3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3" x14ac:dyDescent="0.3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13" x14ac:dyDescent="0.3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3" x14ac:dyDescent="0.3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13" x14ac:dyDescent="0.3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3" x14ac:dyDescent="0.3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13" x14ac:dyDescent="0.3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3" x14ac:dyDescent="0.3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3" x14ac:dyDescent="0.3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3" x14ac:dyDescent="0.3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13" x14ac:dyDescent="0.3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3" x14ac:dyDescent="0.3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13" x14ac:dyDescent="0.3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13" x14ac:dyDescent="0.3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13" x14ac:dyDescent="0.3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13" x14ac:dyDescent="0.3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3" x14ac:dyDescent="0.3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3" x14ac:dyDescent="0.3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13" x14ac:dyDescent="0.3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3" x14ac:dyDescent="0.3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13" x14ac:dyDescent="0.3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13" x14ac:dyDescent="0.3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13" x14ac:dyDescent="0.3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13" x14ac:dyDescent="0.3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3" x14ac:dyDescent="0.3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3" x14ac:dyDescent="0.3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3" x14ac:dyDescent="0.3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13" x14ac:dyDescent="0.3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3" x14ac:dyDescent="0.3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3" x14ac:dyDescent="0.3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13" x14ac:dyDescent="0.3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3" x14ac:dyDescent="0.3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3" x14ac:dyDescent="0.3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3" x14ac:dyDescent="0.3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13" x14ac:dyDescent="0.3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3" x14ac:dyDescent="0.3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3" x14ac:dyDescent="0.3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13" x14ac:dyDescent="0.3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13" x14ac:dyDescent="0.3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3" x14ac:dyDescent="0.3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3" x14ac:dyDescent="0.3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3" x14ac:dyDescent="0.3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3" x14ac:dyDescent="0.3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13" x14ac:dyDescent="0.3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3" x14ac:dyDescent="0.3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3" x14ac:dyDescent="0.3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3" x14ac:dyDescent="0.3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3" x14ac:dyDescent="0.3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3" x14ac:dyDescent="0.3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3" x14ac:dyDescent="0.3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3" x14ac:dyDescent="0.3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3" x14ac:dyDescent="0.3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3" x14ac:dyDescent="0.3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3" x14ac:dyDescent="0.3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3" x14ac:dyDescent="0.3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3" x14ac:dyDescent="0.3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3" x14ac:dyDescent="0.3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13" x14ac:dyDescent="0.3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13" x14ac:dyDescent="0.3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3" x14ac:dyDescent="0.3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3" x14ac:dyDescent="0.3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3" x14ac:dyDescent="0.3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3" x14ac:dyDescent="0.3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3" x14ac:dyDescent="0.3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3" x14ac:dyDescent="0.3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3" x14ac:dyDescent="0.3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3" x14ac:dyDescent="0.3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3" x14ac:dyDescent="0.3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3" x14ac:dyDescent="0.3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3" x14ac:dyDescent="0.3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3" x14ac:dyDescent="0.3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3" x14ac:dyDescent="0.3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3" x14ac:dyDescent="0.3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3" x14ac:dyDescent="0.3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13" x14ac:dyDescent="0.3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13" x14ac:dyDescent="0.3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13" x14ac:dyDescent="0.3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13" x14ac:dyDescent="0.3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13" x14ac:dyDescent="0.3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13" x14ac:dyDescent="0.3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13" x14ac:dyDescent="0.3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13" x14ac:dyDescent="0.3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13" x14ac:dyDescent="0.3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13" x14ac:dyDescent="0.3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13" x14ac:dyDescent="0.3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13" x14ac:dyDescent="0.3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13" x14ac:dyDescent="0.3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13" x14ac:dyDescent="0.3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13" x14ac:dyDescent="0.3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13" x14ac:dyDescent="0.3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13" x14ac:dyDescent="0.3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13" x14ac:dyDescent="0.3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13" x14ac:dyDescent="0.3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13" x14ac:dyDescent="0.3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13" x14ac:dyDescent="0.3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13" x14ac:dyDescent="0.3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13" x14ac:dyDescent="0.3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13" x14ac:dyDescent="0.3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13" x14ac:dyDescent="0.3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13" x14ac:dyDescent="0.3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13" x14ac:dyDescent="0.3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13" x14ac:dyDescent="0.3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13" x14ac:dyDescent="0.3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13" x14ac:dyDescent="0.3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13" x14ac:dyDescent="0.3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13" x14ac:dyDescent="0.3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13" x14ac:dyDescent="0.3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13" x14ac:dyDescent="0.3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13" x14ac:dyDescent="0.3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13" x14ac:dyDescent="0.3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13" x14ac:dyDescent="0.3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13" x14ac:dyDescent="0.3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13" x14ac:dyDescent="0.3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13" x14ac:dyDescent="0.3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13" x14ac:dyDescent="0.3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13" x14ac:dyDescent="0.3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13" x14ac:dyDescent="0.3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13" x14ac:dyDescent="0.3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13" x14ac:dyDescent="0.3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13" x14ac:dyDescent="0.3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13" x14ac:dyDescent="0.3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13" x14ac:dyDescent="0.3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13" x14ac:dyDescent="0.3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13" x14ac:dyDescent="0.3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13" x14ac:dyDescent="0.3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13" x14ac:dyDescent="0.3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13" x14ac:dyDescent="0.3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13" x14ac:dyDescent="0.3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13" x14ac:dyDescent="0.3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13" x14ac:dyDescent="0.3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13" x14ac:dyDescent="0.3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13" x14ac:dyDescent="0.3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13" x14ac:dyDescent="0.3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13" x14ac:dyDescent="0.3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13" x14ac:dyDescent="0.3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13" x14ac:dyDescent="0.3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13" x14ac:dyDescent="0.3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13" x14ac:dyDescent="0.3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13" x14ac:dyDescent="0.3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13" x14ac:dyDescent="0.3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13" x14ac:dyDescent="0.3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13" x14ac:dyDescent="0.3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13" x14ac:dyDescent="0.3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13" x14ac:dyDescent="0.3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13" x14ac:dyDescent="0.3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13" x14ac:dyDescent="0.3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13" x14ac:dyDescent="0.3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13" x14ac:dyDescent="0.3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13" x14ac:dyDescent="0.3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13" x14ac:dyDescent="0.3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13" x14ac:dyDescent="0.3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13" x14ac:dyDescent="0.3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13" x14ac:dyDescent="0.3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13" x14ac:dyDescent="0.3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13" x14ac:dyDescent="0.3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13" x14ac:dyDescent="0.3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13" x14ac:dyDescent="0.3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13" x14ac:dyDescent="0.3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13" x14ac:dyDescent="0.3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13" x14ac:dyDescent="0.3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13" x14ac:dyDescent="0.3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13" x14ac:dyDescent="0.3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13" x14ac:dyDescent="0.3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13" x14ac:dyDescent="0.3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13" x14ac:dyDescent="0.3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13" x14ac:dyDescent="0.3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13" x14ac:dyDescent="0.3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13" x14ac:dyDescent="0.3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13" x14ac:dyDescent="0.3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13" x14ac:dyDescent="0.3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13" x14ac:dyDescent="0.3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13" x14ac:dyDescent="0.3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13" x14ac:dyDescent="0.3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13" x14ac:dyDescent="0.3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13" x14ac:dyDescent="0.3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13" x14ac:dyDescent="0.3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13" x14ac:dyDescent="0.3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13" x14ac:dyDescent="0.3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13" x14ac:dyDescent="0.3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13" x14ac:dyDescent="0.3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13" x14ac:dyDescent="0.3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13" x14ac:dyDescent="0.3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13" x14ac:dyDescent="0.3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13" x14ac:dyDescent="0.3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13" x14ac:dyDescent="0.3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13" x14ac:dyDescent="0.3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13" x14ac:dyDescent="0.3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13" x14ac:dyDescent="0.3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13" x14ac:dyDescent="0.3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13" x14ac:dyDescent="0.3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13" x14ac:dyDescent="0.3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13" x14ac:dyDescent="0.3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13" x14ac:dyDescent="0.3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13" x14ac:dyDescent="0.3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13" x14ac:dyDescent="0.3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13" x14ac:dyDescent="0.3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13" x14ac:dyDescent="0.3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13" x14ac:dyDescent="0.3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13" x14ac:dyDescent="0.3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13" x14ac:dyDescent="0.3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13" x14ac:dyDescent="0.3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13" x14ac:dyDescent="0.3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13" x14ac:dyDescent="0.3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13" x14ac:dyDescent="0.3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13" x14ac:dyDescent="0.3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13" x14ac:dyDescent="0.3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13" x14ac:dyDescent="0.3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13" x14ac:dyDescent="0.3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13" x14ac:dyDescent="0.3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13" x14ac:dyDescent="0.3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13" x14ac:dyDescent="0.3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13" x14ac:dyDescent="0.3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13" x14ac:dyDescent="0.3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13" x14ac:dyDescent="0.3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13" x14ac:dyDescent="0.3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13" x14ac:dyDescent="0.3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13" x14ac:dyDescent="0.3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13" x14ac:dyDescent="0.3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13" x14ac:dyDescent="0.3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13" x14ac:dyDescent="0.3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13" x14ac:dyDescent="0.3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13" x14ac:dyDescent="0.3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13" x14ac:dyDescent="0.3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13" x14ac:dyDescent="0.3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13" x14ac:dyDescent="0.3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13" x14ac:dyDescent="0.3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13" x14ac:dyDescent="0.3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13" x14ac:dyDescent="0.3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13" x14ac:dyDescent="0.3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13" x14ac:dyDescent="0.3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13" x14ac:dyDescent="0.3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13" x14ac:dyDescent="0.3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13" x14ac:dyDescent="0.3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13" x14ac:dyDescent="0.3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13" x14ac:dyDescent="0.3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13" x14ac:dyDescent="0.3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13" x14ac:dyDescent="0.3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13" x14ac:dyDescent="0.3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13" x14ac:dyDescent="0.3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13" x14ac:dyDescent="0.3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13" x14ac:dyDescent="0.3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13" x14ac:dyDescent="0.3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13" x14ac:dyDescent="0.3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13" x14ac:dyDescent="0.3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13" x14ac:dyDescent="0.3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13" x14ac:dyDescent="0.3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13" x14ac:dyDescent="0.3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13" x14ac:dyDescent="0.3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13" x14ac:dyDescent="0.3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13" x14ac:dyDescent="0.3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13" x14ac:dyDescent="0.3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13" x14ac:dyDescent="0.3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13" x14ac:dyDescent="0.3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13" x14ac:dyDescent="0.3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13" x14ac:dyDescent="0.3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13" x14ac:dyDescent="0.3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13" x14ac:dyDescent="0.3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13" x14ac:dyDescent="0.3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13" x14ac:dyDescent="0.3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13" x14ac:dyDescent="0.3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13" x14ac:dyDescent="0.3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13" x14ac:dyDescent="0.3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13" x14ac:dyDescent="0.3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13" x14ac:dyDescent="0.3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13" x14ac:dyDescent="0.3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13" x14ac:dyDescent="0.3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13" x14ac:dyDescent="0.3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13" x14ac:dyDescent="0.3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13" x14ac:dyDescent="0.3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13" x14ac:dyDescent="0.3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13" x14ac:dyDescent="0.3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13" x14ac:dyDescent="0.3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13" x14ac:dyDescent="0.3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13" x14ac:dyDescent="0.3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13" x14ac:dyDescent="0.3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13" x14ac:dyDescent="0.3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13" x14ac:dyDescent="0.3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13" x14ac:dyDescent="0.3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13" x14ac:dyDescent="0.3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13" x14ac:dyDescent="0.3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13" x14ac:dyDescent="0.3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13" x14ac:dyDescent="0.3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13" x14ac:dyDescent="0.3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13" x14ac:dyDescent="0.3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13" x14ac:dyDescent="0.3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13" x14ac:dyDescent="0.3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13" x14ac:dyDescent="0.3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13" x14ac:dyDescent="0.3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13" x14ac:dyDescent="0.3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13" x14ac:dyDescent="0.3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13" x14ac:dyDescent="0.3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13" x14ac:dyDescent="0.3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13" x14ac:dyDescent="0.3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13" x14ac:dyDescent="0.3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13" x14ac:dyDescent="0.3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13" x14ac:dyDescent="0.3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13" x14ac:dyDescent="0.3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13" x14ac:dyDescent="0.3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13" x14ac:dyDescent="0.3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13" x14ac:dyDescent="0.3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13" x14ac:dyDescent="0.3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13" x14ac:dyDescent="0.3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13" x14ac:dyDescent="0.3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13" x14ac:dyDescent="0.3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13" x14ac:dyDescent="0.3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13" x14ac:dyDescent="0.3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13" x14ac:dyDescent="0.3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13" x14ac:dyDescent="0.3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13" x14ac:dyDescent="0.3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13" x14ac:dyDescent="0.3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13" x14ac:dyDescent="0.3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13" x14ac:dyDescent="0.3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13" x14ac:dyDescent="0.3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13" x14ac:dyDescent="0.3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13" x14ac:dyDescent="0.3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13" x14ac:dyDescent="0.3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13" x14ac:dyDescent="0.3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13" x14ac:dyDescent="0.3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13" x14ac:dyDescent="0.3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13" x14ac:dyDescent="0.3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13" x14ac:dyDescent="0.3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13" x14ac:dyDescent="0.3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13" x14ac:dyDescent="0.3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13" x14ac:dyDescent="0.3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13" x14ac:dyDescent="0.3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13" x14ac:dyDescent="0.3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13" x14ac:dyDescent="0.3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13" x14ac:dyDescent="0.3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13" x14ac:dyDescent="0.3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13" x14ac:dyDescent="0.3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13" x14ac:dyDescent="0.3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13" x14ac:dyDescent="0.3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13" x14ac:dyDescent="0.3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13" x14ac:dyDescent="0.3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13" x14ac:dyDescent="0.3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13" x14ac:dyDescent="0.3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13" x14ac:dyDescent="0.3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13" x14ac:dyDescent="0.3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13" x14ac:dyDescent="0.3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13" x14ac:dyDescent="0.3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13" x14ac:dyDescent="0.3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13" x14ac:dyDescent="0.3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13" x14ac:dyDescent="0.3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13" x14ac:dyDescent="0.3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13" x14ac:dyDescent="0.3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13" x14ac:dyDescent="0.3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13" x14ac:dyDescent="0.3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13" x14ac:dyDescent="0.3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13" x14ac:dyDescent="0.3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13" x14ac:dyDescent="0.3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13" x14ac:dyDescent="0.3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13" x14ac:dyDescent="0.3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13" x14ac:dyDescent="0.3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13" x14ac:dyDescent="0.3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13" x14ac:dyDescent="0.3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13" x14ac:dyDescent="0.3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13" x14ac:dyDescent="0.3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13" x14ac:dyDescent="0.3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13" x14ac:dyDescent="0.3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13" x14ac:dyDescent="0.3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13" x14ac:dyDescent="0.3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13" x14ac:dyDescent="0.3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13" x14ac:dyDescent="0.3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13" x14ac:dyDescent="0.3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13" x14ac:dyDescent="0.3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13" x14ac:dyDescent="0.3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13" x14ac:dyDescent="0.3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13" x14ac:dyDescent="0.3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13" x14ac:dyDescent="0.3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13" x14ac:dyDescent="0.3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13" x14ac:dyDescent="0.3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13" x14ac:dyDescent="0.3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13" x14ac:dyDescent="0.3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13" x14ac:dyDescent="0.3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13" x14ac:dyDescent="0.3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13" x14ac:dyDescent="0.3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13" x14ac:dyDescent="0.3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13" x14ac:dyDescent="0.3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13" x14ac:dyDescent="0.3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13" x14ac:dyDescent="0.3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13" x14ac:dyDescent="0.3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13" x14ac:dyDescent="0.3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13" x14ac:dyDescent="0.3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13" x14ac:dyDescent="0.3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13" x14ac:dyDescent="0.3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13" x14ac:dyDescent="0.3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13" x14ac:dyDescent="0.3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13" x14ac:dyDescent="0.3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13" x14ac:dyDescent="0.3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13" x14ac:dyDescent="0.3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13" x14ac:dyDescent="0.3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13" x14ac:dyDescent="0.3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13" x14ac:dyDescent="0.3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13" x14ac:dyDescent="0.3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13" x14ac:dyDescent="0.3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13" x14ac:dyDescent="0.3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13" x14ac:dyDescent="0.3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13" x14ac:dyDescent="0.3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13" x14ac:dyDescent="0.3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13" x14ac:dyDescent="0.3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13" x14ac:dyDescent="0.3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13" x14ac:dyDescent="0.3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13" x14ac:dyDescent="0.3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13" x14ac:dyDescent="0.3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13" x14ac:dyDescent="0.3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13" x14ac:dyDescent="0.3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13" x14ac:dyDescent="0.3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13" x14ac:dyDescent="0.3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13" x14ac:dyDescent="0.3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13" x14ac:dyDescent="0.3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13" x14ac:dyDescent="0.3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13" x14ac:dyDescent="0.3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13" x14ac:dyDescent="0.3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13" x14ac:dyDescent="0.3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13" x14ac:dyDescent="0.3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13" x14ac:dyDescent="0.3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13" x14ac:dyDescent="0.3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13" x14ac:dyDescent="0.3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13" x14ac:dyDescent="0.3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13" x14ac:dyDescent="0.3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13" x14ac:dyDescent="0.3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13" x14ac:dyDescent="0.3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13" x14ac:dyDescent="0.3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13" x14ac:dyDescent="0.3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13" x14ac:dyDescent="0.3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13" x14ac:dyDescent="0.3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13" x14ac:dyDescent="0.3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13" x14ac:dyDescent="0.3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13" x14ac:dyDescent="0.3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13" x14ac:dyDescent="0.3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13" x14ac:dyDescent="0.3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13" x14ac:dyDescent="0.3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  <row r="1001" spans="1:26" ht="13" x14ac:dyDescent="0.3">
      <c r="A1001" s="70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</row>
    <row r="1002" spans="1:26" ht="13" x14ac:dyDescent="0.3">
      <c r="A1002" s="70"/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</row>
    <row r="1003" spans="1:26" ht="13" x14ac:dyDescent="0.3">
      <c r="A1003" s="70"/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</row>
    <row r="1004" spans="1:26" ht="13" x14ac:dyDescent="0.3">
      <c r="A1004" s="70"/>
      <c r="B1004" s="70"/>
      <c r="C1004" s="70"/>
      <c r="D1004" s="70"/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</row>
  </sheetData>
  <mergeCells count="20">
    <mergeCell ref="B23:D23"/>
    <mergeCell ref="B24:C24"/>
    <mergeCell ref="B7:C7"/>
    <mergeCell ref="B22:C22"/>
    <mergeCell ref="B19:C19"/>
    <mergeCell ref="B20:C20"/>
    <mergeCell ref="B16:C16"/>
    <mergeCell ref="B17:D17"/>
    <mergeCell ref="B18:D18"/>
    <mergeCell ref="B21:C21"/>
    <mergeCell ref="B14:C14"/>
    <mergeCell ref="B9:C9"/>
    <mergeCell ref="B10:C10"/>
    <mergeCell ref="B11:C11"/>
    <mergeCell ref="B15:C15"/>
    <mergeCell ref="B1:D1"/>
    <mergeCell ref="B2:D2"/>
    <mergeCell ref="B3:C3"/>
    <mergeCell ref="B5:D5"/>
    <mergeCell ref="B6:D6"/>
  </mergeCells>
  <pageMargins left="0.75" right="0.75" top="1" bottom="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AF14-453F-4371-9100-2A586A940D04}">
  <dimension ref="A1:O42"/>
  <sheetViews>
    <sheetView workbookViewId="0">
      <selection activeCell="H20" sqref="H20"/>
    </sheetView>
  </sheetViews>
  <sheetFormatPr defaultColWidth="8.7265625" defaultRowHeight="14.5" x14ac:dyDescent="0.35"/>
  <cols>
    <col min="1" max="1" width="33" style="61" customWidth="1"/>
    <col min="2" max="2" width="9" style="61" customWidth="1"/>
    <col min="3" max="7" width="8.7265625" style="61"/>
    <col min="8" max="8" width="10.26953125" style="61" customWidth="1"/>
    <col min="9" max="9" width="11" style="61" customWidth="1"/>
    <col min="10" max="14" width="8.7265625" style="61"/>
    <col min="15" max="15" width="10.54296875" style="61" bestFit="1" customWidth="1"/>
    <col min="16" max="16384" width="8.7265625" style="61"/>
  </cols>
  <sheetData>
    <row r="1" spans="1:15" ht="14.5" customHeight="1" x14ac:dyDescent="0.35">
      <c r="C1" s="148" t="s">
        <v>150</v>
      </c>
      <c r="D1" s="148"/>
      <c r="E1" s="148"/>
      <c r="F1" s="148"/>
      <c r="G1" s="148"/>
      <c r="M1" s="148" t="s">
        <v>1</v>
      </c>
      <c r="N1" s="148"/>
      <c r="O1" s="148"/>
    </row>
    <row r="2" spans="1:15" x14ac:dyDescent="0.35">
      <c r="A2" s="63" t="s">
        <v>151</v>
      </c>
      <c r="B2" s="63" t="s">
        <v>152</v>
      </c>
      <c r="C2" s="128" t="s">
        <v>11</v>
      </c>
      <c r="D2" s="63" t="s">
        <v>15</v>
      </c>
      <c r="E2" s="63" t="s">
        <v>19</v>
      </c>
      <c r="F2" s="63" t="s">
        <v>23</v>
      </c>
      <c r="G2" s="63">
        <v>200</v>
      </c>
      <c r="H2" s="61" t="s">
        <v>153</v>
      </c>
      <c r="I2" s="61" t="s">
        <v>213</v>
      </c>
      <c r="M2" s="94" t="s">
        <v>5</v>
      </c>
      <c r="N2" s="94" t="s">
        <v>6</v>
      </c>
      <c r="O2" s="94" t="s">
        <v>7</v>
      </c>
    </row>
    <row r="3" spans="1:15" x14ac:dyDescent="0.35">
      <c r="A3" s="131" t="s">
        <v>154</v>
      </c>
      <c r="B3" s="131">
        <v>119</v>
      </c>
      <c r="C3" s="132">
        <v>50</v>
      </c>
      <c r="D3" s="133">
        <v>50</v>
      </c>
      <c r="E3" s="133">
        <v>19</v>
      </c>
      <c r="F3" s="133">
        <v>0</v>
      </c>
      <c r="G3" s="133">
        <v>0</v>
      </c>
      <c r="H3" s="61">
        <f t="shared" ref="H3:H19" si="0">SUM(C3*N$3+D3*N$4+E3*N$5+F3*N$6+G3*N$7)</f>
        <v>38915</v>
      </c>
      <c r="I3" s="61">
        <f>SUM(B3*N$3)</f>
        <v>42245</v>
      </c>
      <c r="J3" s="61">
        <f t="shared" ref="J3:J19" si="1">SUM(I3-H3)</f>
        <v>3330</v>
      </c>
      <c r="M3" s="95" t="s">
        <v>11</v>
      </c>
      <c r="N3" s="96">
        <v>355</v>
      </c>
      <c r="O3" s="97"/>
    </row>
    <row r="4" spans="1:15" x14ac:dyDescent="0.35">
      <c r="A4" s="131" t="s">
        <v>155</v>
      </c>
      <c r="B4" s="131">
        <v>33</v>
      </c>
      <c r="C4" s="134">
        <v>33</v>
      </c>
      <c r="D4" s="135">
        <v>0</v>
      </c>
      <c r="E4" s="135">
        <v>0</v>
      </c>
      <c r="F4" s="135">
        <v>0</v>
      </c>
      <c r="G4" s="135">
        <v>0</v>
      </c>
      <c r="H4" s="61">
        <f t="shared" si="0"/>
        <v>11715</v>
      </c>
      <c r="I4" s="61">
        <f t="shared" ref="I4:I19" si="2">SUM(B4*N$3)</f>
        <v>11715</v>
      </c>
      <c r="J4" s="61">
        <f t="shared" si="1"/>
        <v>0</v>
      </c>
      <c r="M4" s="98" t="s">
        <v>15</v>
      </c>
      <c r="N4" s="96">
        <v>315</v>
      </c>
      <c r="O4" s="97">
        <f>SUM(N3-N4)</f>
        <v>40</v>
      </c>
    </row>
    <row r="5" spans="1:15" x14ac:dyDescent="0.35">
      <c r="A5" s="131" t="s">
        <v>156</v>
      </c>
      <c r="B5" s="131">
        <v>27</v>
      </c>
      <c r="C5" s="134">
        <v>27</v>
      </c>
      <c r="D5" s="135">
        <v>0</v>
      </c>
      <c r="E5" s="135">
        <v>0</v>
      </c>
      <c r="F5" s="135">
        <v>0</v>
      </c>
      <c r="G5" s="135">
        <v>0</v>
      </c>
      <c r="H5" s="61">
        <f t="shared" si="0"/>
        <v>9585</v>
      </c>
      <c r="I5" s="61">
        <f t="shared" si="2"/>
        <v>9585</v>
      </c>
      <c r="J5" s="61">
        <f t="shared" si="1"/>
        <v>0</v>
      </c>
      <c r="M5" s="98" t="s">
        <v>19</v>
      </c>
      <c r="N5" s="96">
        <v>285</v>
      </c>
      <c r="O5" s="97">
        <f>SUM(N4-N5)</f>
        <v>30</v>
      </c>
    </row>
    <row r="6" spans="1:15" x14ac:dyDescent="0.35">
      <c r="A6" s="131" t="s">
        <v>157</v>
      </c>
      <c r="B6" s="131">
        <v>36</v>
      </c>
      <c r="C6" s="134">
        <v>36</v>
      </c>
      <c r="D6" s="135">
        <v>0</v>
      </c>
      <c r="E6" s="135">
        <v>0</v>
      </c>
      <c r="F6" s="135">
        <v>0</v>
      </c>
      <c r="G6" s="135">
        <v>0</v>
      </c>
      <c r="H6" s="61">
        <f t="shared" si="0"/>
        <v>12780</v>
      </c>
      <c r="I6" s="61">
        <f t="shared" si="2"/>
        <v>12780</v>
      </c>
      <c r="J6" s="61">
        <f t="shared" si="1"/>
        <v>0</v>
      </c>
      <c r="M6" s="98" t="s">
        <v>23</v>
      </c>
      <c r="N6" s="96">
        <v>235</v>
      </c>
      <c r="O6" s="97">
        <f>SUM(N5-N6)</f>
        <v>50</v>
      </c>
    </row>
    <row r="7" spans="1:15" x14ac:dyDescent="0.35">
      <c r="A7" s="131" t="s">
        <v>158</v>
      </c>
      <c r="B7" s="131">
        <v>97</v>
      </c>
      <c r="C7" s="134">
        <v>50</v>
      </c>
      <c r="D7" s="135">
        <v>47</v>
      </c>
      <c r="E7" s="135">
        <v>0</v>
      </c>
      <c r="F7" s="135">
        <v>0</v>
      </c>
      <c r="G7" s="135">
        <v>0</v>
      </c>
      <c r="H7" s="61">
        <f t="shared" si="0"/>
        <v>32555</v>
      </c>
      <c r="I7" s="61">
        <f t="shared" si="2"/>
        <v>34435</v>
      </c>
      <c r="J7" s="61">
        <f t="shared" si="1"/>
        <v>1880</v>
      </c>
      <c r="M7" s="98">
        <v>200</v>
      </c>
      <c r="N7" s="96">
        <v>80</v>
      </c>
      <c r="O7" s="97">
        <f>SUM(N6-N7)</f>
        <v>155</v>
      </c>
    </row>
    <row r="8" spans="1:15" x14ac:dyDescent="0.35">
      <c r="A8" s="131" t="s">
        <v>159</v>
      </c>
      <c r="B8" s="131">
        <v>34</v>
      </c>
      <c r="C8" s="134">
        <v>34</v>
      </c>
      <c r="D8" s="135">
        <v>0</v>
      </c>
      <c r="E8" s="135">
        <v>0</v>
      </c>
      <c r="F8" s="135">
        <v>0</v>
      </c>
      <c r="G8" s="135">
        <v>0</v>
      </c>
      <c r="H8" s="61">
        <f t="shared" si="0"/>
        <v>12070</v>
      </c>
      <c r="I8" s="61">
        <f t="shared" si="2"/>
        <v>12070</v>
      </c>
      <c r="J8" s="61">
        <f t="shared" si="1"/>
        <v>0</v>
      </c>
    </row>
    <row r="9" spans="1:15" x14ac:dyDescent="0.35">
      <c r="A9" s="131" t="s">
        <v>160</v>
      </c>
      <c r="B9" s="131">
        <v>230</v>
      </c>
      <c r="C9" s="134">
        <v>50</v>
      </c>
      <c r="D9" s="135">
        <v>50</v>
      </c>
      <c r="E9" s="135">
        <v>50</v>
      </c>
      <c r="F9" s="135">
        <v>50</v>
      </c>
      <c r="G9" s="135">
        <v>30</v>
      </c>
      <c r="H9" s="61">
        <f t="shared" si="0"/>
        <v>61900</v>
      </c>
      <c r="I9" s="61">
        <f t="shared" si="2"/>
        <v>81650</v>
      </c>
      <c r="J9" s="61">
        <f t="shared" si="1"/>
        <v>19750</v>
      </c>
      <c r="N9" s="61">
        <v>2024</v>
      </c>
    </row>
    <row r="10" spans="1:15" x14ac:dyDescent="0.35">
      <c r="A10" s="131" t="s">
        <v>161</v>
      </c>
      <c r="B10" s="131">
        <v>3</v>
      </c>
      <c r="C10" s="134">
        <v>3</v>
      </c>
      <c r="D10" s="135">
        <v>0</v>
      </c>
      <c r="E10" s="135">
        <v>0</v>
      </c>
      <c r="F10" s="135">
        <v>0</v>
      </c>
      <c r="G10" s="135">
        <v>0</v>
      </c>
      <c r="H10" s="61">
        <f t="shared" si="0"/>
        <v>1065</v>
      </c>
      <c r="I10" s="61">
        <f t="shared" si="2"/>
        <v>1065</v>
      </c>
      <c r="J10" s="61">
        <f t="shared" si="1"/>
        <v>0</v>
      </c>
      <c r="M10" s="94" t="s">
        <v>5</v>
      </c>
      <c r="N10" s="94" t="s">
        <v>6</v>
      </c>
      <c r="O10" s="94" t="s">
        <v>7</v>
      </c>
    </row>
    <row r="11" spans="1:15" x14ac:dyDescent="0.35">
      <c r="A11" s="131" t="s">
        <v>162</v>
      </c>
      <c r="B11" s="131">
        <v>99</v>
      </c>
      <c r="C11" s="134">
        <v>50</v>
      </c>
      <c r="D11" s="135">
        <v>49</v>
      </c>
      <c r="E11" s="135">
        <v>0</v>
      </c>
      <c r="F11" s="135">
        <v>0</v>
      </c>
      <c r="G11" s="135">
        <v>0</v>
      </c>
      <c r="H11" s="61">
        <f t="shared" si="0"/>
        <v>33185</v>
      </c>
      <c r="I11" s="61">
        <f t="shared" si="2"/>
        <v>35145</v>
      </c>
      <c r="J11" s="61">
        <f t="shared" si="1"/>
        <v>1960</v>
      </c>
      <c r="M11" s="95" t="s">
        <v>11</v>
      </c>
      <c r="N11" s="96">
        <v>352</v>
      </c>
      <c r="O11" s="97"/>
    </row>
    <row r="12" spans="1:15" x14ac:dyDescent="0.35">
      <c r="A12" s="131" t="s">
        <v>163</v>
      </c>
      <c r="B12" s="131">
        <v>58</v>
      </c>
      <c r="C12" s="134">
        <v>50</v>
      </c>
      <c r="D12" s="135">
        <v>8</v>
      </c>
      <c r="E12" s="135">
        <v>0</v>
      </c>
      <c r="F12" s="135">
        <v>0</v>
      </c>
      <c r="G12" s="135">
        <v>0</v>
      </c>
      <c r="H12" s="61">
        <f t="shared" si="0"/>
        <v>20270</v>
      </c>
      <c r="I12" s="61">
        <f t="shared" si="2"/>
        <v>20590</v>
      </c>
      <c r="J12" s="61">
        <f t="shared" si="1"/>
        <v>320</v>
      </c>
      <c r="M12" s="98" t="s">
        <v>15</v>
      </c>
      <c r="N12" s="96">
        <v>311</v>
      </c>
      <c r="O12" s="97">
        <f>SUM(N11-N12)</f>
        <v>41</v>
      </c>
    </row>
    <row r="13" spans="1:15" x14ac:dyDescent="0.35">
      <c r="A13" s="131" t="s">
        <v>164</v>
      </c>
      <c r="B13" s="131">
        <v>179</v>
      </c>
      <c r="C13" s="134">
        <v>50</v>
      </c>
      <c r="D13" s="135">
        <v>50</v>
      </c>
      <c r="E13" s="135">
        <v>50</v>
      </c>
      <c r="F13" s="135">
        <v>29</v>
      </c>
      <c r="G13" s="135">
        <v>0</v>
      </c>
      <c r="H13" s="61">
        <f t="shared" si="0"/>
        <v>54565</v>
      </c>
      <c r="I13" s="61">
        <f t="shared" si="2"/>
        <v>63545</v>
      </c>
      <c r="J13" s="61">
        <f t="shared" si="1"/>
        <v>8980</v>
      </c>
      <c r="M13" s="98" t="s">
        <v>19</v>
      </c>
      <c r="N13" s="96">
        <v>280</v>
      </c>
      <c r="O13" s="97">
        <f>SUM(N12-N13)</f>
        <v>31</v>
      </c>
    </row>
    <row r="14" spans="1:15" x14ac:dyDescent="0.35">
      <c r="A14" s="131" t="s">
        <v>165</v>
      </c>
      <c r="B14" s="131">
        <v>249</v>
      </c>
      <c r="C14" s="134">
        <v>50</v>
      </c>
      <c r="D14" s="135">
        <v>50</v>
      </c>
      <c r="E14" s="135">
        <v>50</v>
      </c>
      <c r="F14" s="135">
        <v>50</v>
      </c>
      <c r="G14" s="135">
        <v>49</v>
      </c>
      <c r="H14" s="61">
        <f t="shared" si="0"/>
        <v>63420</v>
      </c>
      <c r="I14" s="61">
        <f t="shared" si="2"/>
        <v>88395</v>
      </c>
      <c r="J14" s="61">
        <f t="shared" si="1"/>
        <v>24975</v>
      </c>
      <c r="M14" s="98" t="s">
        <v>23</v>
      </c>
      <c r="N14" s="96">
        <v>233</v>
      </c>
      <c r="O14" s="97">
        <f>SUM(N13-N14)</f>
        <v>47</v>
      </c>
    </row>
    <row r="15" spans="1:15" x14ac:dyDescent="0.35">
      <c r="A15" s="131" t="s">
        <v>166</v>
      </c>
      <c r="B15" s="131">
        <v>106</v>
      </c>
      <c r="C15" s="134">
        <v>50</v>
      </c>
      <c r="D15" s="135">
        <v>50</v>
      </c>
      <c r="E15" s="135">
        <v>6</v>
      </c>
      <c r="F15" s="135">
        <v>0</v>
      </c>
      <c r="G15" s="135">
        <v>0</v>
      </c>
      <c r="H15" s="61">
        <f t="shared" si="0"/>
        <v>35210</v>
      </c>
      <c r="I15" s="61">
        <f t="shared" si="2"/>
        <v>37630</v>
      </c>
      <c r="J15" s="61">
        <f t="shared" si="1"/>
        <v>2420</v>
      </c>
      <c r="M15" s="98">
        <v>200</v>
      </c>
      <c r="N15" s="96">
        <v>78</v>
      </c>
      <c r="O15" s="97">
        <f>SUM(N14-N15)</f>
        <v>155</v>
      </c>
    </row>
    <row r="16" spans="1:15" x14ac:dyDescent="0.35">
      <c r="A16" s="131" t="s">
        <v>167</v>
      </c>
      <c r="B16" s="131">
        <v>71</v>
      </c>
      <c r="C16" s="134">
        <v>50</v>
      </c>
      <c r="D16" s="135">
        <v>21</v>
      </c>
      <c r="E16" s="135">
        <v>0</v>
      </c>
      <c r="F16" s="135">
        <v>0</v>
      </c>
      <c r="G16" s="135">
        <v>0</v>
      </c>
      <c r="H16" s="61">
        <f t="shared" si="0"/>
        <v>24365</v>
      </c>
      <c r="I16" s="61">
        <f t="shared" si="2"/>
        <v>25205</v>
      </c>
      <c r="J16" s="61">
        <f t="shared" si="1"/>
        <v>840</v>
      </c>
    </row>
    <row r="17" spans="1:15" x14ac:dyDescent="0.35">
      <c r="A17" s="131" t="s">
        <v>168</v>
      </c>
      <c r="B17" s="131">
        <v>52</v>
      </c>
      <c r="C17" s="134">
        <v>50</v>
      </c>
      <c r="D17" s="135">
        <v>2</v>
      </c>
      <c r="E17" s="135">
        <v>0</v>
      </c>
      <c r="F17" s="135">
        <v>0</v>
      </c>
      <c r="G17" s="135">
        <v>0</v>
      </c>
      <c r="H17" s="61">
        <f t="shared" si="0"/>
        <v>18380</v>
      </c>
      <c r="I17" s="61">
        <f t="shared" si="2"/>
        <v>18460</v>
      </c>
      <c r="J17" s="61">
        <f t="shared" si="1"/>
        <v>80</v>
      </c>
    </row>
    <row r="18" spans="1:15" x14ac:dyDescent="0.35">
      <c r="A18" s="131" t="s">
        <v>169</v>
      </c>
      <c r="B18" s="131">
        <v>20</v>
      </c>
      <c r="C18" s="134">
        <v>20</v>
      </c>
      <c r="D18" s="135">
        <v>0</v>
      </c>
      <c r="E18" s="135">
        <v>0</v>
      </c>
      <c r="F18" s="135">
        <v>0</v>
      </c>
      <c r="G18" s="135">
        <v>0</v>
      </c>
      <c r="H18" s="61">
        <f t="shared" si="0"/>
        <v>7100</v>
      </c>
      <c r="I18" s="61">
        <f t="shared" si="2"/>
        <v>7100</v>
      </c>
      <c r="J18" s="61">
        <f t="shared" si="1"/>
        <v>0</v>
      </c>
    </row>
    <row r="19" spans="1:15" x14ac:dyDescent="0.35">
      <c r="A19" s="131" t="s">
        <v>170</v>
      </c>
      <c r="B19" s="131">
        <v>10</v>
      </c>
      <c r="C19" s="134">
        <v>10</v>
      </c>
      <c r="D19" s="135">
        <v>0</v>
      </c>
      <c r="E19" s="135">
        <v>0</v>
      </c>
      <c r="F19" s="135">
        <v>0</v>
      </c>
      <c r="G19" s="135">
        <v>0</v>
      </c>
      <c r="H19" s="61">
        <f t="shared" si="0"/>
        <v>3550</v>
      </c>
      <c r="I19" s="61">
        <f t="shared" si="2"/>
        <v>3550</v>
      </c>
      <c r="J19" s="61">
        <f t="shared" si="1"/>
        <v>0</v>
      </c>
    </row>
    <row r="20" spans="1:15" x14ac:dyDescent="0.35">
      <c r="E20" s="61">
        <f>SUM(C3:G19)</f>
        <v>1423</v>
      </c>
      <c r="H20" s="61">
        <f>SUM(H3:H19)</f>
        <v>440630</v>
      </c>
      <c r="I20" s="61">
        <f>SUM(I3:I19)</f>
        <v>505165</v>
      </c>
      <c r="J20" s="61">
        <f>SUM(J3:J19)</f>
        <v>64535</v>
      </c>
      <c r="K20" s="61" t="s">
        <v>171</v>
      </c>
    </row>
    <row r="23" spans="1:15" x14ac:dyDescent="0.35">
      <c r="C23" s="148" t="s">
        <v>172</v>
      </c>
      <c r="D23" s="148"/>
      <c r="E23" s="148"/>
      <c r="F23" s="148"/>
      <c r="G23" s="148"/>
      <c r="N23" s="61">
        <v>136</v>
      </c>
    </row>
    <row r="24" spans="1:15" x14ac:dyDescent="0.35">
      <c r="A24" s="63" t="s">
        <v>151</v>
      </c>
      <c r="B24" s="63" t="s">
        <v>152</v>
      </c>
      <c r="C24" s="128" t="s">
        <v>11</v>
      </c>
      <c r="D24" s="63" t="s">
        <v>15</v>
      </c>
      <c r="E24" s="63" t="s">
        <v>19</v>
      </c>
      <c r="F24" s="63" t="s">
        <v>23</v>
      </c>
      <c r="G24" s="63">
        <v>200</v>
      </c>
      <c r="H24" s="61" t="s">
        <v>153</v>
      </c>
      <c r="I24" s="61" t="s">
        <v>173</v>
      </c>
      <c r="M24" s="148" t="s">
        <v>1</v>
      </c>
      <c r="N24" s="148"/>
      <c r="O24" s="148"/>
    </row>
    <row r="25" spans="1:15" x14ac:dyDescent="0.35">
      <c r="A25" s="61" t="s">
        <v>154</v>
      </c>
      <c r="B25" s="61">
        <v>148</v>
      </c>
      <c r="C25" s="64">
        <v>0</v>
      </c>
      <c r="D25" s="64"/>
      <c r="E25" s="64"/>
      <c r="F25" s="64"/>
      <c r="G25" s="64"/>
      <c r="H25" s="61">
        <f>SUM(C25*N$25+D25*N$26+E25*N$27+F25*N$28+G25*N$29)</f>
        <v>0</v>
      </c>
      <c r="I25" s="61">
        <f>SUM(B25*N$23)</f>
        <v>20128</v>
      </c>
      <c r="J25" s="61">
        <f t="shared" ref="J25:J41" si="3">SUM(I25-H25)</f>
        <v>20128</v>
      </c>
      <c r="M25" s="65" t="s">
        <v>11</v>
      </c>
      <c r="N25" s="62">
        <v>150</v>
      </c>
    </row>
    <row r="26" spans="1:15" x14ac:dyDescent="0.35">
      <c r="A26" s="61" t="s">
        <v>155</v>
      </c>
      <c r="B26" s="61">
        <v>231</v>
      </c>
      <c r="C26" s="64">
        <v>0</v>
      </c>
      <c r="D26" s="64"/>
      <c r="E26" s="64"/>
      <c r="F26" s="64"/>
      <c r="G26" s="64"/>
      <c r="H26" s="61">
        <f t="shared" ref="H26:H41" si="4">SUM(C26*N$25+D26*N$26+E26*N$27+F26*N$28+G26*N$29)</f>
        <v>0</v>
      </c>
      <c r="I26" s="61">
        <f t="shared" ref="I26:I41" si="5">SUM(B26*N$23)</f>
        <v>31416</v>
      </c>
      <c r="J26" s="61">
        <f t="shared" si="3"/>
        <v>31416</v>
      </c>
      <c r="M26" t="s">
        <v>15</v>
      </c>
      <c r="N26" s="62">
        <v>145</v>
      </c>
      <c r="O26" s="61">
        <f>SUM(N25-N26)</f>
        <v>5</v>
      </c>
    </row>
    <row r="27" spans="1:15" x14ac:dyDescent="0.35">
      <c r="A27" s="61" t="s">
        <v>156</v>
      </c>
      <c r="B27" s="61">
        <v>54</v>
      </c>
      <c r="C27" s="64">
        <v>0</v>
      </c>
      <c r="D27" s="64"/>
      <c r="E27" s="64"/>
      <c r="F27" s="64"/>
      <c r="G27" s="64"/>
      <c r="H27" s="61">
        <f t="shared" si="4"/>
        <v>0</v>
      </c>
      <c r="I27" s="61">
        <f t="shared" si="5"/>
        <v>7344</v>
      </c>
      <c r="J27" s="61">
        <f t="shared" si="3"/>
        <v>7344</v>
      </c>
      <c r="M27" t="s">
        <v>19</v>
      </c>
      <c r="N27" s="62">
        <v>140</v>
      </c>
      <c r="O27" s="61">
        <f>SUM(N26-N27)</f>
        <v>5</v>
      </c>
    </row>
    <row r="28" spans="1:15" x14ac:dyDescent="0.35">
      <c r="A28" s="61" t="s">
        <v>157</v>
      </c>
      <c r="B28" s="61">
        <v>123</v>
      </c>
      <c r="C28" s="64">
        <v>0</v>
      </c>
      <c r="D28" s="64"/>
      <c r="E28" s="64"/>
      <c r="F28" s="64"/>
      <c r="G28" s="64"/>
      <c r="H28" s="61">
        <f t="shared" si="4"/>
        <v>0</v>
      </c>
      <c r="I28" s="61">
        <f t="shared" si="5"/>
        <v>16728</v>
      </c>
      <c r="J28" s="61">
        <f t="shared" si="3"/>
        <v>16728</v>
      </c>
      <c r="M28" t="s">
        <v>23</v>
      </c>
      <c r="N28" s="62">
        <v>135</v>
      </c>
      <c r="O28" s="61">
        <f>SUM(N27-N28)</f>
        <v>5</v>
      </c>
    </row>
    <row r="29" spans="1:15" x14ac:dyDescent="0.35">
      <c r="A29" s="61" t="s">
        <v>158</v>
      </c>
      <c r="B29" s="61">
        <v>0</v>
      </c>
      <c r="C29" s="64">
        <v>0</v>
      </c>
      <c r="D29" s="64"/>
      <c r="E29" s="64"/>
      <c r="F29" s="64"/>
      <c r="G29" s="64"/>
      <c r="H29" s="61">
        <f t="shared" si="4"/>
        <v>0</v>
      </c>
      <c r="I29" s="61">
        <f t="shared" si="5"/>
        <v>0</v>
      </c>
      <c r="J29" s="61">
        <f t="shared" si="3"/>
        <v>0</v>
      </c>
      <c r="M29">
        <v>200</v>
      </c>
      <c r="N29" s="62">
        <v>130</v>
      </c>
      <c r="O29" s="61">
        <f>SUM(N28-N29)</f>
        <v>5</v>
      </c>
    </row>
    <row r="30" spans="1:15" x14ac:dyDescent="0.35">
      <c r="A30" s="61" t="s">
        <v>159</v>
      </c>
      <c r="B30" s="61">
        <v>121</v>
      </c>
      <c r="C30" s="64">
        <v>0</v>
      </c>
      <c r="D30" s="64"/>
      <c r="E30" s="64"/>
      <c r="F30" s="64"/>
      <c r="G30" s="64"/>
      <c r="H30" s="61">
        <f t="shared" si="4"/>
        <v>0</v>
      </c>
      <c r="I30" s="61">
        <f t="shared" si="5"/>
        <v>16456</v>
      </c>
      <c r="J30" s="61">
        <f t="shared" si="3"/>
        <v>16456</v>
      </c>
    </row>
    <row r="31" spans="1:15" x14ac:dyDescent="0.35">
      <c r="A31" s="61" t="s">
        <v>160</v>
      </c>
      <c r="B31" s="61">
        <v>46</v>
      </c>
      <c r="C31" s="64">
        <v>0</v>
      </c>
      <c r="D31" s="64"/>
      <c r="E31" s="64"/>
      <c r="F31" s="64"/>
      <c r="G31" s="64"/>
      <c r="H31" s="61">
        <f t="shared" si="4"/>
        <v>0</v>
      </c>
      <c r="I31" s="61">
        <f t="shared" si="5"/>
        <v>6256</v>
      </c>
      <c r="J31" s="61">
        <f t="shared" si="3"/>
        <v>6256</v>
      </c>
    </row>
    <row r="32" spans="1:15" x14ac:dyDescent="0.35">
      <c r="A32" s="61" t="s">
        <v>161</v>
      </c>
      <c r="B32" s="61">
        <v>0</v>
      </c>
      <c r="C32" s="64">
        <v>0</v>
      </c>
      <c r="D32" s="64"/>
      <c r="E32" s="64"/>
      <c r="F32" s="64"/>
      <c r="G32" s="64"/>
      <c r="H32" s="61">
        <f t="shared" si="4"/>
        <v>0</v>
      </c>
      <c r="I32" s="61">
        <f t="shared" si="5"/>
        <v>0</v>
      </c>
      <c r="J32" s="61">
        <f t="shared" si="3"/>
        <v>0</v>
      </c>
    </row>
    <row r="33" spans="1:11" x14ac:dyDescent="0.35">
      <c r="A33" s="61" t="s">
        <v>162</v>
      </c>
      <c r="B33" s="61">
        <v>58</v>
      </c>
      <c r="C33" s="64">
        <v>0</v>
      </c>
      <c r="D33" s="64"/>
      <c r="E33" s="64"/>
      <c r="F33" s="64"/>
      <c r="G33" s="64"/>
      <c r="H33" s="61">
        <f t="shared" si="4"/>
        <v>0</v>
      </c>
      <c r="I33" s="61">
        <f t="shared" si="5"/>
        <v>7888</v>
      </c>
      <c r="J33" s="61">
        <f t="shared" si="3"/>
        <v>7888</v>
      </c>
    </row>
    <row r="34" spans="1:11" x14ac:dyDescent="0.35">
      <c r="A34" s="61" t="s">
        <v>163</v>
      </c>
      <c r="B34" s="61">
        <v>157</v>
      </c>
      <c r="C34" s="64">
        <v>0</v>
      </c>
      <c r="D34" s="64"/>
      <c r="E34" s="64"/>
      <c r="F34" s="64"/>
      <c r="G34" s="64"/>
      <c r="H34" s="61">
        <f t="shared" si="4"/>
        <v>0</v>
      </c>
      <c r="I34" s="61">
        <f t="shared" si="5"/>
        <v>21352</v>
      </c>
      <c r="J34" s="61">
        <f t="shared" si="3"/>
        <v>21352</v>
      </c>
    </row>
    <row r="35" spans="1:11" x14ac:dyDescent="0.35">
      <c r="A35" s="61" t="s">
        <v>164</v>
      </c>
      <c r="B35" s="61">
        <v>146</v>
      </c>
      <c r="C35" s="64">
        <v>0</v>
      </c>
      <c r="D35" s="64"/>
      <c r="E35" s="64"/>
      <c r="F35" s="64"/>
      <c r="G35" s="64"/>
      <c r="H35" s="61">
        <f t="shared" si="4"/>
        <v>0</v>
      </c>
      <c r="I35" s="61">
        <f t="shared" si="5"/>
        <v>19856</v>
      </c>
      <c r="J35" s="61">
        <f t="shared" si="3"/>
        <v>19856</v>
      </c>
    </row>
    <row r="36" spans="1:11" x14ac:dyDescent="0.35">
      <c r="A36" s="61" t="s">
        <v>165</v>
      </c>
      <c r="B36" s="61">
        <v>21</v>
      </c>
      <c r="C36" s="64">
        <v>0</v>
      </c>
      <c r="D36" s="64"/>
      <c r="E36" s="64"/>
      <c r="F36" s="64"/>
      <c r="G36" s="64"/>
      <c r="H36" s="61">
        <f t="shared" si="4"/>
        <v>0</v>
      </c>
      <c r="I36" s="61">
        <f t="shared" si="5"/>
        <v>2856</v>
      </c>
      <c r="J36" s="61">
        <f t="shared" si="3"/>
        <v>2856</v>
      </c>
    </row>
    <row r="37" spans="1:11" x14ac:dyDescent="0.35">
      <c r="A37" s="61" t="s">
        <v>166</v>
      </c>
      <c r="B37" s="61">
        <v>25</v>
      </c>
      <c r="C37" s="64">
        <v>0</v>
      </c>
      <c r="D37" s="64"/>
      <c r="E37" s="64"/>
      <c r="F37" s="64"/>
      <c r="G37" s="64"/>
      <c r="H37" s="61">
        <f t="shared" si="4"/>
        <v>0</v>
      </c>
      <c r="I37" s="61">
        <f t="shared" si="5"/>
        <v>3400</v>
      </c>
      <c r="J37" s="61">
        <f t="shared" si="3"/>
        <v>3400</v>
      </c>
    </row>
    <row r="38" spans="1:11" x14ac:dyDescent="0.35">
      <c r="A38" s="61" t="s">
        <v>167</v>
      </c>
      <c r="B38" s="61">
        <v>48</v>
      </c>
      <c r="C38" s="64">
        <v>0</v>
      </c>
      <c r="D38" s="64"/>
      <c r="E38" s="64"/>
      <c r="F38" s="64"/>
      <c r="G38" s="64"/>
      <c r="H38" s="61">
        <f t="shared" si="4"/>
        <v>0</v>
      </c>
      <c r="I38" s="61">
        <f t="shared" si="5"/>
        <v>6528</v>
      </c>
      <c r="J38" s="61">
        <f t="shared" si="3"/>
        <v>6528</v>
      </c>
    </row>
    <row r="39" spans="1:11" x14ac:dyDescent="0.35">
      <c r="A39" s="61" t="s">
        <v>168</v>
      </c>
      <c r="B39" s="61">
        <v>118</v>
      </c>
      <c r="C39" s="64">
        <v>0</v>
      </c>
      <c r="D39" s="64"/>
      <c r="E39" s="64"/>
      <c r="F39" s="64"/>
      <c r="G39" s="64"/>
      <c r="H39" s="61">
        <f t="shared" si="4"/>
        <v>0</v>
      </c>
      <c r="I39" s="61">
        <f t="shared" si="5"/>
        <v>16048</v>
      </c>
      <c r="J39" s="61">
        <f t="shared" si="3"/>
        <v>16048</v>
      </c>
    </row>
    <row r="40" spans="1:11" x14ac:dyDescent="0.35">
      <c r="A40" s="61" t="s">
        <v>169</v>
      </c>
      <c r="B40" s="61">
        <v>43</v>
      </c>
      <c r="C40" s="64">
        <v>0</v>
      </c>
      <c r="D40" s="64"/>
      <c r="E40" s="64"/>
      <c r="F40" s="64"/>
      <c r="G40" s="64"/>
      <c r="H40" s="61">
        <f t="shared" si="4"/>
        <v>0</v>
      </c>
      <c r="I40" s="61">
        <f t="shared" si="5"/>
        <v>5848</v>
      </c>
      <c r="J40" s="61">
        <f t="shared" si="3"/>
        <v>5848</v>
      </c>
    </row>
    <row r="41" spans="1:11" x14ac:dyDescent="0.35">
      <c r="A41" s="61" t="s">
        <v>170</v>
      </c>
      <c r="B41" s="61">
        <v>0</v>
      </c>
      <c r="C41" s="64">
        <v>0</v>
      </c>
      <c r="D41" s="64"/>
      <c r="E41" s="64"/>
      <c r="F41" s="64"/>
      <c r="G41" s="64"/>
      <c r="H41" s="61">
        <f t="shared" si="4"/>
        <v>0</v>
      </c>
      <c r="I41" s="61">
        <f t="shared" si="5"/>
        <v>0</v>
      </c>
      <c r="J41" s="61">
        <f t="shared" si="3"/>
        <v>0</v>
      </c>
    </row>
    <row r="42" spans="1:11" x14ac:dyDescent="0.35">
      <c r="B42" s="61">
        <f>SUM(B25:B41)</f>
        <v>1339</v>
      </c>
      <c r="J42" s="61">
        <f>SUM(J25:J41)</f>
        <v>182104</v>
      </c>
      <c r="K42" s="129" t="s">
        <v>174</v>
      </c>
    </row>
  </sheetData>
  <autoFilter ref="A2:J20" xr:uid="{C423AF14-453F-4371-9100-2A586A940D04}">
    <sortState xmlns:xlrd2="http://schemas.microsoft.com/office/spreadsheetml/2017/richdata2" ref="A3:J20">
      <sortCondition descending="1" ref="B2:B20"/>
    </sortState>
  </autoFilter>
  <mergeCells count="4">
    <mergeCell ref="C1:G1"/>
    <mergeCell ref="M1:O1"/>
    <mergeCell ref="C23:G23"/>
    <mergeCell ref="M24:O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E295-A1AE-4C32-80D1-55E8C87A701B}">
  <dimension ref="A1:D29"/>
  <sheetViews>
    <sheetView workbookViewId="0"/>
  </sheetViews>
  <sheetFormatPr defaultRowHeight="12.5" x14ac:dyDescent="0.25"/>
  <cols>
    <col min="1" max="2" width="80.1796875" customWidth="1"/>
    <col min="3" max="3" width="13.26953125" bestFit="1" customWidth="1"/>
    <col min="4" max="4" width="19" bestFit="1" customWidth="1"/>
  </cols>
  <sheetData>
    <row r="1" spans="1:4" ht="13" x14ac:dyDescent="0.3">
      <c r="A1" s="59" t="s">
        <v>175</v>
      </c>
      <c r="B1" s="59"/>
      <c r="C1" s="59" t="s">
        <v>176</v>
      </c>
      <c r="D1" t="s">
        <v>177</v>
      </c>
    </row>
    <row r="2" spans="1:4" x14ac:dyDescent="0.25">
      <c r="A2" s="57" t="s">
        <v>178</v>
      </c>
      <c r="B2" s="57"/>
      <c r="C2" s="58">
        <v>100000</v>
      </c>
    </row>
    <row r="3" spans="1:4" x14ac:dyDescent="0.25">
      <c r="A3" s="57" t="s">
        <v>179</v>
      </c>
      <c r="B3" s="57"/>
      <c r="C3" s="58">
        <v>262500</v>
      </c>
    </row>
    <row r="4" spans="1:4" x14ac:dyDescent="0.25">
      <c r="A4" s="57" t="s">
        <v>180</v>
      </c>
      <c r="B4" s="57"/>
      <c r="C4" s="58">
        <v>360000</v>
      </c>
    </row>
    <row r="5" spans="1:4" x14ac:dyDescent="0.25">
      <c r="A5" s="57" t="s">
        <v>181</v>
      </c>
      <c r="B5" s="57"/>
      <c r="C5" s="58">
        <v>190000</v>
      </c>
    </row>
    <row r="8" spans="1:4" ht="13" x14ac:dyDescent="0.3">
      <c r="A8" s="59" t="s">
        <v>182</v>
      </c>
      <c r="B8" s="57"/>
      <c r="C8" s="58">
        <v>100000</v>
      </c>
      <c r="D8" s="60" t="s">
        <v>183</v>
      </c>
    </row>
    <row r="9" spans="1:4" ht="13" x14ac:dyDescent="0.3">
      <c r="A9" s="68" t="s">
        <v>184</v>
      </c>
      <c r="B9" s="68" t="s">
        <v>185</v>
      </c>
    </row>
    <row r="10" spans="1:4" ht="25" x14ac:dyDescent="0.25">
      <c r="A10" s="57" t="s">
        <v>186</v>
      </c>
      <c r="B10" s="66" t="s">
        <v>187</v>
      </c>
    </row>
    <row r="11" spans="1:4" ht="25" x14ac:dyDescent="0.25">
      <c r="A11" s="57" t="s">
        <v>188</v>
      </c>
      <c r="B11" s="66" t="s">
        <v>189</v>
      </c>
    </row>
    <row r="13" spans="1:4" ht="13" x14ac:dyDescent="0.3">
      <c r="A13" s="59" t="s">
        <v>190</v>
      </c>
      <c r="B13" s="57"/>
      <c r="C13">
        <v>262500</v>
      </c>
      <c r="D13" s="60" t="s">
        <v>191</v>
      </c>
    </row>
    <row r="14" spans="1:4" ht="13" x14ac:dyDescent="0.3">
      <c r="A14" s="68" t="s">
        <v>184</v>
      </c>
      <c r="B14" s="68" t="s">
        <v>185</v>
      </c>
    </row>
    <row r="15" spans="1:4" x14ac:dyDescent="0.25">
      <c r="A15" s="57" t="s">
        <v>192</v>
      </c>
      <c r="B15" s="57" t="s">
        <v>193</v>
      </c>
    </row>
    <row r="16" spans="1:4" x14ac:dyDescent="0.25">
      <c r="A16" s="57" t="s">
        <v>194</v>
      </c>
      <c r="B16" s="57" t="s">
        <v>194</v>
      </c>
    </row>
    <row r="18" spans="1:4" ht="13" x14ac:dyDescent="0.3">
      <c r="A18" s="59" t="s">
        <v>195</v>
      </c>
      <c r="B18" s="57"/>
      <c r="C18">
        <v>360000</v>
      </c>
      <c r="D18" s="60" t="s">
        <v>196</v>
      </c>
    </row>
    <row r="19" spans="1:4" ht="13" x14ac:dyDescent="0.3">
      <c r="A19" s="68" t="s">
        <v>184</v>
      </c>
      <c r="B19" s="68" t="s">
        <v>185</v>
      </c>
      <c r="D19" s="60"/>
    </row>
    <row r="20" spans="1:4" ht="25" x14ac:dyDescent="0.25">
      <c r="A20" s="66" t="s">
        <v>197</v>
      </c>
      <c r="B20" s="66" t="s">
        <v>197</v>
      </c>
    </row>
    <row r="21" spans="1:4" ht="37.5" x14ac:dyDescent="0.25">
      <c r="A21" t="s">
        <v>198</v>
      </c>
      <c r="B21" s="67" t="s">
        <v>199</v>
      </c>
    </row>
    <row r="22" spans="1:4" x14ac:dyDescent="0.25">
      <c r="A22" s="57" t="s">
        <v>200</v>
      </c>
      <c r="B22" s="57" t="s">
        <v>201</v>
      </c>
    </row>
    <row r="23" spans="1:4" ht="25" x14ac:dyDescent="0.25">
      <c r="A23" t="s">
        <v>202</v>
      </c>
      <c r="B23" s="67" t="s">
        <v>203</v>
      </c>
    </row>
    <row r="25" spans="1:4" ht="13" x14ac:dyDescent="0.3">
      <c r="A25" s="59" t="s">
        <v>204</v>
      </c>
      <c r="B25" s="57"/>
      <c r="C25">
        <v>190000</v>
      </c>
      <c r="D25" s="60" t="s">
        <v>205</v>
      </c>
    </row>
    <row r="26" spans="1:4" ht="13" x14ac:dyDescent="0.3">
      <c r="A26" s="68" t="s">
        <v>184</v>
      </c>
      <c r="B26" s="68" t="s">
        <v>185</v>
      </c>
      <c r="D26" s="60"/>
    </row>
    <row r="27" spans="1:4" ht="62.5" x14ac:dyDescent="0.25">
      <c r="A27" s="66" t="s">
        <v>206</v>
      </c>
      <c r="B27" s="66" t="s">
        <v>207</v>
      </c>
    </row>
    <row r="28" spans="1:4" ht="25" x14ac:dyDescent="0.25">
      <c r="A28" s="57" t="s">
        <v>208</v>
      </c>
      <c r="B28" s="66" t="s">
        <v>209</v>
      </c>
    </row>
    <row r="29" spans="1:4" ht="25" x14ac:dyDescent="0.25">
      <c r="A29" s="66" t="s">
        <v>210</v>
      </c>
      <c r="B29" s="57" t="s">
        <v>211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82AA33B81D349BEAE88FDFB2A131D" ma:contentTypeVersion="16" ma:contentTypeDescription="Create a new document." ma:contentTypeScope="" ma:versionID="8be79dba6ba28d513b1b78bbc339f11b">
  <xsd:schema xmlns:xsd="http://www.w3.org/2001/XMLSchema" xmlns:xs="http://www.w3.org/2001/XMLSchema" xmlns:p="http://schemas.microsoft.com/office/2006/metadata/properties" xmlns:ns2="3e6ededd-ea59-4cf4-b932-362d054d63c1" xmlns:ns3="bb774ace-e0ea-47f5-8e73-c310a86b76aa" targetNamespace="http://schemas.microsoft.com/office/2006/metadata/properties" ma:root="true" ma:fieldsID="7f8184fa89b6eb94e203606e64d40f1d" ns2:_="" ns3:_="">
    <xsd:import namespace="3e6ededd-ea59-4cf4-b932-362d054d63c1"/>
    <xsd:import namespace="bb774ace-e0ea-47f5-8e73-c310a86b76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ededd-ea59-4cf4-b932-362d054d6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a2c384-0caa-45b8-9206-0f64533814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74ace-e0ea-47f5-8e73-c310a86b76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1369399-0bd0-44b6-9050-1e448c0eee7e}" ma:internalName="TaxCatchAll" ma:showField="CatchAllData" ma:web="bb774ace-e0ea-47f5-8e73-c310a86b76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74ace-e0ea-47f5-8e73-c310a86b76aa" xsi:nil="true"/>
    <lcf76f155ced4ddcb4097134ff3c332f xmlns="3e6ededd-ea59-4cf4-b932-362d054d63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FAD1D3-A142-4B67-A5C0-4B63014DB5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B805B-3CAC-4C91-8F64-63D0C55F1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6ededd-ea59-4cf4-b932-362d054d63c1"/>
    <ds:schemaRef ds:uri="bb774ace-e0ea-47f5-8e73-c310a86b7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97C2D-A6CA-4BB6-8F2E-603C0E3DCBA7}">
  <ds:schemaRefs>
    <ds:schemaRef ds:uri="http://schemas.microsoft.com/office/2006/metadata/properties"/>
    <ds:schemaRef ds:uri="http://schemas.microsoft.com/office/infopath/2007/PartnerControls"/>
    <ds:schemaRef ds:uri="bb774ace-e0ea-47f5-8e73-c310a86b76aa"/>
    <ds:schemaRef ds:uri="3e6ededd-ea59-4cf4-b932-362d054d63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Budget2025</vt:lpstr>
      <vt:lpstr>Best.-Adm.</vt:lpstr>
      <vt:lpstr>SU</vt:lpstr>
      <vt:lpstr>AU</vt:lpstr>
      <vt:lpstr>Dommere</vt:lpstr>
      <vt:lpstr>Tekniske Udvalg</vt:lpstr>
      <vt:lpstr>Trappemodel 2025</vt:lpstr>
      <vt:lpstr>Strategi_2022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Nikolaj Nedovic Larsen</dc:creator>
  <cp:keywords/>
  <dc:description/>
  <cp:lastModifiedBy>Nikolaj Nedovic Larsen</cp:lastModifiedBy>
  <cp:revision/>
  <dcterms:created xsi:type="dcterms:W3CDTF">2019-11-12T22:39:55Z</dcterms:created>
  <dcterms:modified xsi:type="dcterms:W3CDTF">2024-12-19T06:27:53Z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0x01010060C82AA33B81D349BEAE88FDFB2A131D</vt:lpwstr>
  </property>
  <property fmtid="{D5CDD505-2E9C-101B-9397-08002B2CF9AE}" pid="3" name="MediaServiceImageTags">
    <vt:lpwstr/>
  </property>
</Properties>
</file>