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FU Fælles arkiv\Administration\Økonomi\Budget\2019\"/>
    </mc:Choice>
  </mc:AlternateContent>
  <bookViews>
    <workbookView xWindow="0" yWindow="0" windowWidth="24000" windowHeight="9135"/>
  </bookViews>
  <sheets>
    <sheet name="Budget2019" sheetId="1" r:id="rId1"/>
    <sheet name="Best.-Adm." sheetId="2" r:id="rId2"/>
    <sheet name="SU" sheetId="3" r:id="rId3"/>
    <sheet name="AU" sheetId="4" r:id="rId4"/>
    <sheet name="Dommere" sheetId="5" r:id="rId5"/>
    <sheet name="Ø-Udvalg" sheetId="6" r:id="rId6"/>
  </sheets>
  <calcPr calcId="152511"/>
</workbook>
</file>

<file path=xl/calcChain.xml><?xml version="1.0" encoding="utf-8"?>
<calcChain xmlns="http://schemas.openxmlformats.org/spreadsheetml/2006/main">
  <c r="D49" i="4" l="1"/>
  <c r="D35" i="4"/>
  <c r="D25" i="4"/>
  <c r="D15" i="4"/>
  <c r="D8" i="4"/>
  <c r="D19" i="6" l="1"/>
  <c r="D12" i="6"/>
  <c r="D4" i="6"/>
  <c r="E21" i="5"/>
  <c r="E13" i="5"/>
  <c r="E9" i="5"/>
  <c r="E5" i="5"/>
  <c r="D161" i="4"/>
  <c r="D153" i="4"/>
  <c r="D141" i="4"/>
  <c r="D134" i="4"/>
  <c r="D120" i="4"/>
  <c r="D115" i="4"/>
  <c r="D109" i="4"/>
  <c r="D96" i="4"/>
  <c r="D92" i="4"/>
  <c r="D86" i="4"/>
  <c r="D76" i="4"/>
  <c r="D66" i="4"/>
  <c r="D55" i="4"/>
  <c r="F31" i="3"/>
  <c r="F23" i="3"/>
  <c r="F9" i="3"/>
  <c r="C42" i="2"/>
  <c r="E14" i="1" s="1"/>
  <c r="C38" i="2"/>
  <c r="E15" i="1" s="1"/>
  <c r="C34" i="2"/>
  <c r="C28" i="2"/>
  <c r="C24" i="2"/>
  <c r="C20" i="2"/>
  <c r="C13" i="2"/>
  <c r="E18" i="1"/>
  <c r="E17" i="1"/>
  <c r="E16" i="1"/>
  <c r="E13" i="1"/>
  <c r="E12" i="1"/>
  <c r="E7" i="1"/>
  <c r="E6" i="1"/>
  <c r="E5" i="1"/>
  <c r="E4" i="1"/>
  <c r="D21" i="6" l="1"/>
  <c r="E22" i="1" s="1"/>
  <c r="E23" i="5"/>
  <c r="E21" i="1"/>
  <c r="F33" i="3"/>
  <c r="E19" i="1" s="1"/>
  <c r="E10" i="1"/>
  <c r="D165" i="4"/>
  <c r="E20" i="1" s="1"/>
  <c r="E24" i="1" l="1"/>
  <c r="E25" i="1" s="1"/>
  <c r="E27" i="1" s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color rgb="FF000000"/>
            <rFont val="Arial"/>
            <family val="2"/>
          </rPr>
          <t>Nikolaj Nedovic Larsen:
Pris pr. måned pr. medlem
reguleret i forhold til det generelle inflationsniveau</t>
        </r>
      </text>
    </comment>
    <comment ref="D4" authorId="0" shapeId="0">
      <text>
        <r>
          <rPr>
            <sz val="10"/>
            <color rgb="FF000000"/>
            <rFont val="Arial"/>
            <family val="2"/>
          </rPr>
          <t>Nikolaj Nedovic Larsen:
Baseret på antal i 2015</t>
        </r>
      </text>
    </comment>
    <comment ref="C5" authorId="0" shapeId="0">
      <text>
        <r>
          <rPr>
            <sz val="10"/>
            <color rgb="FF000000"/>
            <rFont val="Arial"/>
            <family val="2"/>
          </rPr>
          <t>Nikolaj Nedovic Larsen:
Pris pr. elevpakke reguleret med 4 kr.</t>
        </r>
      </text>
    </comment>
    <comment ref="D5" authorId="0" shapeId="0">
      <text>
        <r>
          <rPr>
            <sz val="10"/>
            <color rgb="FF000000"/>
            <rFont val="Arial"/>
            <family val="2"/>
          </rPr>
          <t>Nikolaj Nedovic Larsen:
Baseret på antal i 2015</t>
        </r>
      </text>
    </comment>
    <comment ref="C6" authorId="0" shapeId="0">
      <text>
        <r>
          <rPr>
            <sz val="10"/>
            <color rgb="FF000000"/>
            <rFont val="Arial"/>
            <family val="2"/>
          </rPr>
          <t>Nikolaj Nedovic Larsen:
Pris pr. tandemerklæring
reguleret med 2 kr.</t>
        </r>
      </text>
    </comment>
    <comment ref="D6" authorId="0" shapeId="0">
      <text>
        <r>
          <rPr>
            <sz val="10"/>
            <color rgb="FF000000"/>
            <rFont val="Arial"/>
            <family val="2"/>
          </rPr>
          <t>Nikolaj Nedovic Larsen:
Baseret på antal i 2015</t>
        </r>
      </text>
    </comment>
    <comment ref="C7" authorId="0" shapeId="0">
      <text>
        <r>
          <rPr>
            <sz val="10"/>
            <color rgb="FF000000"/>
            <rFont val="Arial"/>
            <family val="2"/>
          </rPr>
          <t>Nikolaj Nedovic Larsen:
Pris pr. genindmeldelse</t>
        </r>
      </text>
    </comment>
    <comment ref="D7" authorId="0" shapeId="0">
      <text>
        <r>
          <rPr>
            <sz val="10"/>
            <color rgb="FF000000"/>
            <rFont val="Arial"/>
            <family val="2"/>
          </rPr>
          <t>Nikolaj Nedovic Larsen:
Baseret på antal i 2015</t>
        </r>
      </text>
    </comment>
    <comment ref="E9" authorId="0" shapeId="0">
      <text>
        <r>
          <rPr>
            <sz val="10"/>
            <color rgb="FF000000"/>
            <rFont val="Arial"/>
            <family val="2"/>
          </rPr>
          <t>Nikolaj Nedovic Larsen:
Salg af vinger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1" authorId="0" shapeId="0">
      <text>
        <r>
          <rPr>
            <sz val="10"/>
            <color rgb="FF000000"/>
            <rFont val="Arial"/>
            <family val="2"/>
          </rPr>
          <t>Nikolaj Nedovic Larsen:
Pakke med diplomer, vinge, logbog etc.</t>
        </r>
      </text>
    </comment>
    <comment ref="C37" authorId="0" shapeId="0">
      <text>
        <r>
          <rPr>
            <sz val="10"/>
            <color rgb="FF000000"/>
            <rFont val="Arial"/>
            <family val="2"/>
          </rPr>
          <t>Nikolaj Nedovic Larsen:
Udgift slået sammen med anden konto.</t>
        </r>
      </text>
    </comment>
    <comment ref="C41" authorId="0" shapeId="0">
      <text>
        <r>
          <rPr>
            <sz val="10"/>
            <color rgb="FF000000"/>
            <rFont val="Arial"/>
            <family val="2"/>
          </rPr>
          <t>Nikolaj Nedovic Larsen:
Kender ikke reguleringen endnu.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8" authorId="0" shapeId="0">
      <text>
        <r>
          <rPr>
            <sz val="10"/>
            <color rgb="FF000000"/>
            <rFont val="Arial"/>
            <family val="2"/>
          </rPr>
          <t>Nikolaj Nedovic Larsen:
10.000 kr. talent
3.000 kr. bredde</t>
        </r>
      </text>
    </comment>
  </commentList>
</comments>
</file>

<file path=xl/sharedStrings.xml><?xml version="1.0" encoding="utf-8"?>
<sst xmlns="http://schemas.openxmlformats.org/spreadsheetml/2006/main" count="275" uniqueCount="266">
  <si>
    <t>SPORTSUDVALG - BUDGET 2019</t>
  </si>
  <si>
    <t>DFU BUDGET 2019</t>
  </si>
  <si>
    <t>Møder og Administration</t>
  </si>
  <si>
    <t>Udgifter DFU Administration</t>
  </si>
  <si>
    <t>Adm. Generelt</t>
  </si>
  <si>
    <t>Indtægter</t>
  </si>
  <si>
    <t>Kontingenter</t>
  </si>
  <si>
    <t>FAI konkurrencedeltagelse</t>
  </si>
  <si>
    <t>Elevpakker</t>
  </si>
  <si>
    <t>Freefly - WC (Eloy, USA - 7.-12. okt.)</t>
  </si>
  <si>
    <t>Tandemerklæring</t>
  </si>
  <si>
    <t>Kopi &amp; Tryk opgaver (elev-sæt+tandemerkl.) 
herunder Fastholdelsesmat. / DFU kalender</t>
  </si>
  <si>
    <t>Genindmeldelser</t>
  </si>
  <si>
    <t>Udgifter til IKC (regnskab+sekretariatshjælp)</t>
  </si>
  <si>
    <t>Personale omkostninger</t>
  </si>
  <si>
    <t>DIF's Strategi tilskud</t>
  </si>
  <si>
    <t>Formationsspring - WC (Eloy, USA - 7.-12. okt.)</t>
  </si>
  <si>
    <t>Ipaper/hjemmeside/Podio</t>
  </si>
  <si>
    <t>Wingsuit performance - XXXXXX</t>
  </si>
  <si>
    <t>Varesalg i øvrigt</t>
  </si>
  <si>
    <t>Husleje</t>
  </si>
  <si>
    <t>Medlemsdatabase inkl. serverudg.</t>
  </si>
  <si>
    <t>Canopy piloting - WC (Pretoria, Sydafrika - 20.-25. nov.)</t>
  </si>
  <si>
    <t>Markedsføringsinitiativer (initiativer def. i udvalg)</t>
  </si>
  <si>
    <t>Indtægter i alt</t>
  </si>
  <si>
    <t>Præcision - WC (Argentina - 18.-24. maj)</t>
  </si>
  <si>
    <t>FAI i alt</t>
  </si>
  <si>
    <t>Fastholdelsesinitiativer (v/80 nye c-certifikater)</t>
  </si>
  <si>
    <t xml:space="preserve">Frivillighedskampagne </t>
  </si>
  <si>
    <t>Administration i alt</t>
  </si>
  <si>
    <t>Danske konkurrencer</t>
  </si>
  <si>
    <t>DFU Kraftcenter - pilotprojekt - OFC</t>
  </si>
  <si>
    <t>Udgifter</t>
  </si>
  <si>
    <t>DM (FF/FS) - WJ</t>
  </si>
  <si>
    <t>DM i CP - NJFK</t>
  </si>
  <si>
    <t>DM i WS - FDK</t>
  </si>
  <si>
    <t>Udgifter DFU Bestyrelse</t>
  </si>
  <si>
    <t xml:space="preserve">Møder &amp; Administration </t>
  </si>
  <si>
    <t>DM i Præc. - NJFK</t>
  </si>
  <si>
    <t>Tour de DK - klubbesøg</t>
  </si>
  <si>
    <t>Bestyrelsesseminar</t>
  </si>
  <si>
    <t>Internationalt arbejde (IPC)</t>
  </si>
  <si>
    <t>DM 8-way (FDK)</t>
  </si>
  <si>
    <t>Bestyrelse i alt</t>
  </si>
  <si>
    <t>Blokhus Beach Parachute Comp</t>
  </si>
  <si>
    <t>DFU Administration</t>
  </si>
  <si>
    <t>DFU CUP - FDK (Maj)</t>
  </si>
  <si>
    <t>FF HU rekord - FDK (Sept.)</t>
  </si>
  <si>
    <t>Udg. Formands &amp; Budgetmøde / Rep.møde</t>
  </si>
  <si>
    <t>UM i Tunnel</t>
  </si>
  <si>
    <t>Formands &amp; Budgetmøde / Rep.møde</t>
  </si>
  <si>
    <t>Udgifter i alt</t>
  </si>
  <si>
    <t>Dommer udg. national konkurrence inkl. stævnelederkursus</t>
  </si>
  <si>
    <t>DFU konkurrencer i alt</t>
  </si>
  <si>
    <t>SU træningsbudget</t>
  </si>
  <si>
    <t>Freefly FLUX (3 personer)</t>
  </si>
  <si>
    <t>Øvrige seminar</t>
  </si>
  <si>
    <t>Aktivitetsseminar (SU, AU, IU, MU) Middelfart</t>
  </si>
  <si>
    <t>Forsikringer</t>
  </si>
  <si>
    <t>Øvrige seminarer i alt</t>
  </si>
  <si>
    <t>KDA</t>
  </si>
  <si>
    <t>Udgifter DFU Forsikringer</t>
  </si>
  <si>
    <t>Formationsspring (2-way, 4-way og 8-way)</t>
  </si>
  <si>
    <t>Ansvarsforsikring</t>
  </si>
  <si>
    <t>Erhvervsforsikring, dommerudstyr</t>
  </si>
  <si>
    <t>Wingsuit performance (3 personer)</t>
  </si>
  <si>
    <t>DIF fællesforsikring</t>
  </si>
  <si>
    <t>Forsikringer i alt</t>
  </si>
  <si>
    <t>Kompetenceudvikling i DFU</t>
  </si>
  <si>
    <t>DFU Bestyrelse</t>
  </si>
  <si>
    <t>Udgifter Uddannelse</t>
  </si>
  <si>
    <t>Kompetenceudvikling af medarbejdere/best.medl.</t>
  </si>
  <si>
    <t>Canopy piloting (1 CP)</t>
  </si>
  <si>
    <t>Uddannelse i alt</t>
  </si>
  <si>
    <t>Aktivitetsseminar og Klubudviklingsseminar</t>
  </si>
  <si>
    <t xml:space="preserve">Præcision inkl træner (6 personer) </t>
  </si>
  <si>
    <t>Træning i alt</t>
  </si>
  <si>
    <t>DFU Sportsudvalg</t>
  </si>
  <si>
    <t>SU i alt</t>
  </si>
  <si>
    <t>Udgifter KDA</t>
  </si>
  <si>
    <t>KDA kontingent</t>
  </si>
  <si>
    <t>DFU Aktivitetsudvalg</t>
  </si>
  <si>
    <t>KDA udgifter i alt</t>
  </si>
  <si>
    <t>DFU Dommere</t>
  </si>
  <si>
    <t>DFU IU &amp; MU</t>
  </si>
  <si>
    <t>Disposition</t>
  </si>
  <si>
    <t>Indtægter - udgifter</t>
  </si>
  <si>
    <t>Renteindtægter</t>
  </si>
  <si>
    <t>Årets resultat (budgetteret)</t>
  </si>
  <si>
    <t>AKTIVITETSUDVALG - BUDGET 2019</t>
  </si>
  <si>
    <t>Præcision - AU</t>
  </si>
  <si>
    <t>2 lokale konkurrencer (Viking- og Haraldsminde Cup)</t>
  </si>
  <si>
    <t>3 Præcisions idrætslejre (VAF/NJFK/AFC)</t>
  </si>
  <si>
    <t xml:space="preserve">Bredde/talent - herunder 5.000 kr til tur til Banja Luka </t>
  </si>
  <si>
    <t>Udvikling af speed præc. (SDV)</t>
  </si>
  <si>
    <t>Præcision i alt</t>
  </si>
  <si>
    <t>Canopy Piloting - AU</t>
  </si>
  <si>
    <t>Swoop project 2019 (8 pers.)</t>
  </si>
  <si>
    <t>CP Mentor Projekt (4 mentorer og 4 mentee)</t>
  </si>
  <si>
    <t>Skærmflyvningsinstruktørkursus</t>
  </si>
  <si>
    <t>Pro AM holdkonkurrence (2 stk a kr. 5000)</t>
  </si>
  <si>
    <t>Canopy Piloting i alt</t>
  </si>
  <si>
    <t>Formation - AU</t>
  </si>
  <si>
    <t>Breddeprojekt 4-way (1 hold i B-række)</t>
  </si>
  <si>
    <t>Talentprojekt 4-way (1 hold i A-række)</t>
  </si>
  <si>
    <t>FS udtjeksweekend (2 x 2.000 kr.) (ØFK/OFC)</t>
  </si>
  <si>
    <t>FS udtjekkeruddannelse - S-2000</t>
  </si>
  <si>
    <t>2 x FS Udviklingscamp (vinteraktiviteter)</t>
  </si>
  <si>
    <t>Tunnelcamp - FS udvikling (alle niveauer - 1 camp)</t>
  </si>
  <si>
    <t>FS 2-way cup - tunnel</t>
  </si>
  <si>
    <t>Formation i alt</t>
  </si>
  <si>
    <t>Free-Fly - AU</t>
  </si>
  <si>
    <t>FF uge 31 (international organizer)</t>
  </si>
  <si>
    <t>Freefly udtjekskursus</t>
  </si>
  <si>
    <t>Freefly skillcamps - (Bredde, talent og elite)</t>
  </si>
  <si>
    <t>OFC</t>
  </si>
  <si>
    <t>Freefly forårstur</t>
  </si>
  <si>
    <t>Mentorprojekt (10 pers)</t>
  </si>
  <si>
    <t xml:space="preserve">Talentprojekt </t>
  </si>
  <si>
    <t>Breddeprojekt (2 x 6.000 kr.)</t>
  </si>
  <si>
    <t>Free-Fly i alt</t>
  </si>
  <si>
    <t>Wingsuit</t>
  </si>
  <si>
    <t>Bredde/talentprojekt (4 springere + coach)</t>
  </si>
  <si>
    <t>Udtjekspring (15 springere)</t>
  </si>
  <si>
    <t>2 x flocking coaching (storfly) - OFC/FDK</t>
  </si>
  <si>
    <t>Coaching spring 2on1</t>
  </si>
  <si>
    <t>Wingsuit udlandstur forår (samarbejde med FF)</t>
  </si>
  <si>
    <t>Udtjekker uddannelse</t>
  </si>
  <si>
    <t>Wings over Marl (springere uden int. konkurrencererfaring)</t>
  </si>
  <si>
    <t>XRW - 2 træningsweekender m/int. coach</t>
  </si>
  <si>
    <t>XRW - Undervisning/træning af nye XRW springere</t>
  </si>
  <si>
    <t>WS Acrohold</t>
  </si>
  <si>
    <t>Mini konkurrencer (3 konkurrencer) - FDK, NFK og SDV</t>
  </si>
  <si>
    <t>Wingsuit i alt</t>
  </si>
  <si>
    <t>DOMMERE - BUDGET 2019</t>
  </si>
  <si>
    <t>Administration</t>
  </si>
  <si>
    <t>AU - KLUB AKTIVITET/INPUT</t>
  </si>
  <si>
    <t>NFK</t>
  </si>
  <si>
    <t>3 x A1-kurser (færgeflyvning)</t>
  </si>
  <si>
    <t>Formation</t>
  </si>
  <si>
    <t>WS mini konkurrence (se under WS AU)</t>
  </si>
  <si>
    <t>NFK Budget 2019</t>
  </si>
  <si>
    <t>FS uddannelse</t>
  </si>
  <si>
    <t>FDK</t>
  </si>
  <si>
    <t>3 X FS 8-way camp (se under SU træningsbudget)</t>
  </si>
  <si>
    <t>2-way FS konkurrence</t>
  </si>
  <si>
    <t>Turboelevugen (Uge 26)</t>
  </si>
  <si>
    <t>Storflystævne (uge 38) - Storformation (Skyvan)</t>
  </si>
  <si>
    <t>Skærmflyvningskursus - forår</t>
  </si>
  <si>
    <t>Skærmflyvningskursus - efterår</t>
  </si>
  <si>
    <t>DK natspringsrekord FS (17-way)</t>
  </si>
  <si>
    <t>Free-Fly</t>
  </si>
  <si>
    <t>Fastholdelse af nye elever (materiale, folder og video)</t>
  </si>
  <si>
    <t>FF Udannelse</t>
  </si>
  <si>
    <t>FDK Budget 2019</t>
  </si>
  <si>
    <t>CP</t>
  </si>
  <si>
    <t>Dommeruddannelse CP</t>
  </si>
  <si>
    <t>Skydive Viborg</t>
  </si>
  <si>
    <t>Fællesstævne i SDV, 2WAY cup, 2 fly</t>
  </si>
  <si>
    <t>Læsø tur (30/5-2/6) / angle camp</t>
  </si>
  <si>
    <t>Dommere generelt</t>
  </si>
  <si>
    <t>Træningsvideo VM (FF, FS, WS)</t>
  </si>
  <si>
    <t>Læsø tur (30/5-2/6) / storfly</t>
  </si>
  <si>
    <t>Skærmflyvningskursus med Brian Germain</t>
  </si>
  <si>
    <t>Haraldsminde cup (se under Præc AU)</t>
  </si>
  <si>
    <t>InTime computer</t>
  </si>
  <si>
    <t>InTime fornyelse</t>
  </si>
  <si>
    <t xml:space="preserve">Nordisk dommerseminar </t>
  </si>
  <si>
    <t>Kabler etc.</t>
  </si>
  <si>
    <t>Facilitetsoptimering (Køkken og pakkeområde)</t>
  </si>
  <si>
    <t>Dommere generelt i alt</t>
  </si>
  <si>
    <t>10 stk. elevdragter (1770 euros)</t>
  </si>
  <si>
    <t>SDV Budget 2019</t>
  </si>
  <si>
    <t>Disciplin udvalgene i alt</t>
  </si>
  <si>
    <t>IU &amp; MU - BUDGET 2019</t>
  </si>
  <si>
    <t>Aversi</t>
  </si>
  <si>
    <t>Instruktør- og Sikkerhedsudvalget</t>
  </si>
  <si>
    <t>Møder og administration</t>
  </si>
  <si>
    <t>Instruktør- og Sikkerhedsudvalg i alt</t>
  </si>
  <si>
    <t>AFF-tur</t>
  </si>
  <si>
    <t>CP camp (Swoop intro)</t>
  </si>
  <si>
    <t xml:space="preserve">Storflystævne </t>
  </si>
  <si>
    <t>Storflystævne (FF camp)</t>
  </si>
  <si>
    <t>Præc camp (skærmflyv.skursus basic) - se under Præc AU</t>
  </si>
  <si>
    <t>Safety aften</t>
  </si>
  <si>
    <t>Facilitetsopt. Div.(Varmepumpe, ny dør, mobil fueltank)</t>
  </si>
  <si>
    <t>Aversi Budget 2019</t>
  </si>
  <si>
    <t>VAF</t>
  </si>
  <si>
    <t>50 års jubilæum (storfly) - uge 24</t>
  </si>
  <si>
    <t>Instruktørudvalget</t>
  </si>
  <si>
    <t>FF Udtjeks og coaching weekend (14.-16. juni)</t>
  </si>
  <si>
    <t xml:space="preserve">Møder og administration </t>
  </si>
  <si>
    <t>Instruktøreksamen/elevkursus/forkusus (uge 5/44)</t>
  </si>
  <si>
    <t>Præc Skillcamp (under præc AU) (Aug.)</t>
  </si>
  <si>
    <t>Tandemuddannelse</t>
  </si>
  <si>
    <t>VAF Budget 2019</t>
  </si>
  <si>
    <t>IU årsmøde</t>
  </si>
  <si>
    <t>AFF-instruktør kursus/eksamen</t>
  </si>
  <si>
    <t>Instruktørudvalg i alt</t>
  </si>
  <si>
    <t>ØFK</t>
  </si>
  <si>
    <t>Sommerlejr - herunder FS udtjek / CP minikonkurr.(Juli)</t>
  </si>
  <si>
    <t>ØFK Budget 2019</t>
  </si>
  <si>
    <t>Materieludvalget</t>
  </si>
  <si>
    <t>S-2000</t>
  </si>
  <si>
    <t>Påskeboogie (April) - Storfly</t>
  </si>
  <si>
    <t>Påskeboogie (April) - 2-way cup</t>
  </si>
  <si>
    <t>Påskeboogie (April) - FS udtjekker udd.</t>
  </si>
  <si>
    <t>FF Udtjeks og coaching weekend (20.-21. april)</t>
  </si>
  <si>
    <t>Elevboogie (m/VAF &amp; OFC) - Uge 20</t>
  </si>
  <si>
    <t>PIA deltagelse (flybillet)</t>
  </si>
  <si>
    <t>Skærmflyvningskursus (m/VAF &amp; OFC) - Uge 20</t>
  </si>
  <si>
    <t>WS boogie/udtjekkere</t>
  </si>
  <si>
    <t>Riggermøde</t>
  </si>
  <si>
    <t>Rejse for materielansvarlige</t>
  </si>
  <si>
    <t>Materieludvalget i alt</t>
  </si>
  <si>
    <t>Indkøb af Wingsuit</t>
  </si>
  <si>
    <t>Udkaldsanlæg</t>
  </si>
  <si>
    <t>Ballon boogie</t>
  </si>
  <si>
    <t>S-2000 Budget 2019</t>
  </si>
  <si>
    <t>IU &amp; MU i alt</t>
  </si>
  <si>
    <t>WJ</t>
  </si>
  <si>
    <t xml:space="preserve">CRW udtjeksweekend og DK rekord </t>
  </si>
  <si>
    <t>2 x klubsamarbejdsweekender (HLF, WJ, NJFK, SDV, ÅFC, HFK)</t>
  </si>
  <si>
    <t>4 x Night Boogies</t>
  </si>
  <si>
    <t>WJ Budget 2019</t>
  </si>
  <si>
    <t>HLF</t>
  </si>
  <si>
    <t>Fællesvinter stævne m/WJ, NJFK, SDV, ÅFC, HFK</t>
  </si>
  <si>
    <t>HLF Budget 2019</t>
  </si>
  <si>
    <t>Facilitetsoptimering (toiletter, tilbygning)</t>
  </si>
  <si>
    <t>Tunneltur</t>
  </si>
  <si>
    <t>CP minikonkurrence</t>
  </si>
  <si>
    <t xml:space="preserve">Kvinde elevhold/weekend </t>
  </si>
  <si>
    <t xml:space="preserve">Udtjeksweekend FS og FF </t>
  </si>
  <si>
    <t>Ø-hop</t>
  </si>
  <si>
    <t>Skærmflyvningskursus</t>
  </si>
  <si>
    <t>FF organizing (se under FF AU) - slut aug.</t>
  </si>
  <si>
    <t>Storfly - slut aug.</t>
  </si>
  <si>
    <t>FS 2-way konkurr. - slut aug.</t>
  </si>
  <si>
    <t>Inn-hop</t>
  </si>
  <si>
    <t>OFC Budget 2019</t>
  </si>
  <si>
    <t>NJFK</t>
  </si>
  <si>
    <t>PRÆC idrætslejr (se under præc AU)</t>
  </si>
  <si>
    <t>Temperaturboogie</t>
  </si>
  <si>
    <t>Elevboogie</t>
  </si>
  <si>
    <t>Fællesboogie, cimber cross</t>
  </si>
  <si>
    <t>NJFK Budget 2019</t>
  </si>
  <si>
    <t>FKNF</t>
  </si>
  <si>
    <t>Støtte til instruktørdækning</t>
  </si>
  <si>
    <t>Natsprings camp</t>
  </si>
  <si>
    <t xml:space="preserve">Wind-Festival opvisningscamp   </t>
  </si>
  <si>
    <t>Sommer camp (storflyver / flere små flyvere)</t>
  </si>
  <si>
    <t xml:space="preserve">Klub tunneltur  </t>
  </si>
  <si>
    <t xml:space="preserve">Opsætning af børneaktiviteter </t>
  </si>
  <si>
    <t xml:space="preserve">Materielkursus forår/efterår (Master rigger) </t>
  </si>
  <si>
    <t>FS dage (invitationer til andre klubber</t>
  </si>
  <si>
    <t xml:space="preserve">Instruktøruddannelser </t>
  </si>
  <si>
    <t>FKNF Budget 2019</t>
  </si>
  <si>
    <t>HFK</t>
  </si>
  <si>
    <t>3 x HALO camp</t>
  </si>
  <si>
    <t xml:space="preserve">4 x FF bredde </t>
  </si>
  <si>
    <t>Fællesboogie i HFK m/WJ, NJFK, SDV, ÅFC, HLF</t>
  </si>
  <si>
    <t>4 x CP træningsweekender</t>
  </si>
  <si>
    <t>6 x FS weekender (video/instruktør)</t>
  </si>
  <si>
    <t>HFK Budget 2019</t>
  </si>
  <si>
    <t>Kvindeinitiativer i 2019 (DFC)</t>
  </si>
  <si>
    <t>Aktivitetsudvalget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</si>
</sst>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rgb="FF000000"/>
      <name val="Arial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i/>
      <sz val="10"/>
      <name val="Verdana"/>
      <family val="2"/>
    </font>
    <font>
      <b/>
      <i/>
      <sz val="11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10"/>
      <color rgb="FFFF0000"/>
      <name val="Verdana"/>
      <family val="2"/>
    </font>
    <font>
      <b/>
      <u/>
      <sz val="12"/>
      <name val="Verdana"/>
      <family val="2"/>
    </font>
    <font>
      <b/>
      <u/>
      <sz val="12"/>
      <name val="Verdana"/>
      <family val="2"/>
    </font>
    <font>
      <sz val="10"/>
      <name val="Arial"/>
      <family val="2"/>
    </font>
    <font>
      <b/>
      <i/>
      <sz val="12"/>
      <name val="Verdana"/>
      <family val="2"/>
    </font>
    <font>
      <sz val="10"/>
      <color rgb="FF000000"/>
      <name val="Verdana"/>
      <family val="2"/>
    </font>
    <font>
      <b/>
      <sz val="14"/>
      <color rgb="FF000000"/>
      <name val="Verdana"/>
      <family val="2"/>
    </font>
    <font>
      <i/>
      <sz val="10"/>
      <name val="Verdana"/>
      <family val="2"/>
    </font>
    <font>
      <b/>
      <sz val="12"/>
      <color rgb="FF000000"/>
      <name val="Verdana"/>
      <family val="2"/>
    </font>
    <font>
      <b/>
      <i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9"/>
      <color rgb="FF000000"/>
      <name val="Verdana"/>
      <family val="2"/>
    </font>
    <font>
      <b/>
      <sz val="16"/>
      <color theme="0"/>
      <name val="Verdana"/>
      <family val="2"/>
    </font>
    <font>
      <sz val="10"/>
      <color theme="0"/>
      <name val="Arial"/>
      <family val="2"/>
    </font>
    <font>
      <b/>
      <sz val="11"/>
      <name val="Verdana"/>
      <family val="2"/>
    </font>
    <font>
      <sz val="11"/>
      <name val="Arial"/>
      <family val="2"/>
    </font>
    <font>
      <b/>
      <sz val="12"/>
      <name val="Verdana"/>
      <family val="2"/>
    </font>
    <font>
      <sz val="12"/>
      <name val="Arial"/>
      <family val="2"/>
    </font>
    <font>
      <b/>
      <sz val="14"/>
      <name val="Verdana"/>
      <family val="2"/>
    </font>
    <font>
      <sz val="14"/>
      <name val="Arial"/>
      <family val="2"/>
    </font>
    <font>
      <b/>
      <sz val="11"/>
      <color rgb="FF000000"/>
      <name val="Verdana"/>
      <family val="2"/>
    </font>
    <font>
      <b/>
      <i/>
      <sz val="11"/>
      <name val="Verdana"/>
      <family val="2"/>
    </font>
    <font>
      <sz val="12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5A5A5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right"/>
    </xf>
    <xf numFmtId="3" fontId="1" fillId="0" borderId="9" xfId="0" applyNumberFormat="1" applyFont="1" applyBorder="1"/>
    <xf numFmtId="0" fontId="8" fillId="0" borderId="10" xfId="0" applyFont="1" applyBorder="1"/>
    <xf numFmtId="0" fontId="6" fillId="5" borderId="11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2" fillId="0" borderId="10" xfId="0" applyFont="1" applyBorder="1"/>
    <xf numFmtId="3" fontId="7" fillId="0" borderId="10" xfId="0" applyNumberFormat="1" applyFont="1" applyBorder="1"/>
    <xf numFmtId="3" fontId="9" fillId="5" borderId="13" xfId="0" applyNumberFormat="1" applyFont="1" applyFill="1" applyBorder="1"/>
    <xf numFmtId="3" fontId="2" fillId="0" borderId="10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3" fontId="2" fillId="0" borderId="10" xfId="0" applyNumberFormat="1" applyFont="1" applyBorder="1" applyAlignment="1"/>
    <xf numFmtId="0" fontId="1" fillId="0" borderId="3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3" fontId="1" fillId="0" borderId="10" xfId="0" applyNumberFormat="1" applyFont="1" applyBorder="1"/>
    <xf numFmtId="3" fontId="9" fillId="0" borderId="10" xfId="0" applyNumberFormat="1" applyFont="1" applyBorder="1"/>
    <xf numFmtId="0" fontId="2" fillId="0" borderId="3" xfId="0" applyFont="1" applyBorder="1" applyAlignment="1">
      <alignment horizontal="left"/>
    </xf>
    <xf numFmtId="0" fontId="3" fillId="0" borderId="10" xfId="0" applyFont="1" applyBorder="1"/>
    <xf numFmtId="0" fontId="11" fillId="0" borderId="10" xfId="0" applyFont="1" applyBorder="1"/>
    <xf numFmtId="0" fontId="3" fillId="2" borderId="1" xfId="0" applyFont="1" applyFill="1" applyBorder="1" applyAlignment="1"/>
    <xf numFmtId="0" fontId="9" fillId="0" borderId="10" xfId="0" applyFont="1" applyBorder="1"/>
    <xf numFmtId="0" fontId="12" fillId="0" borderId="3" xfId="0" applyFont="1" applyBorder="1" applyAlignment="1">
      <alignment horizontal="right"/>
    </xf>
    <xf numFmtId="3" fontId="11" fillId="0" borderId="6" xfId="0" applyNumberFormat="1" applyFont="1" applyBorder="1"/>
    <xf numFmtId="3" fontId="7" fillId="0" borderId="9" xfId="0" applyNumberFormat="1" applyFont="1" applyBorder="1"/>
    <xf numFmtId="3" fontId="2" fillId="2" borderId="10" xfId="0" applyNumberFormat="1" applyFont="1" applyFill="1" applyBorder="1"/>
    <xf numFmtId="3" fontId="2" fillId="2" borderId="10" xfId="0" applyNumberFormat="1" applyFont="1" applyFill="1" applyBorder="1" applyAlignment="1"/>
    <xf numFmtId="0" fontId="13" fillId="2" borderId="1" xfId="0" applyFont="1" applyFill="1" applyBorder="1" applyAlignment="1"/>
    <xf numFmtId="0" fontId="12" fillId="0" borderId="10" xfId="0" applyFont="1" applyBorder="1" applyAlignment="1">
      <alignment horizontal="left"/>
    </xf>
    <xf numFmtId="0" fontId="2" fillId="0" borderId="0" xfId="0" applyFont="1"/>
    <xf numFmtId="0" fontId="14" fillId="0" borderId="0" xfId="0" applyFont="1"/>
    <xf numFmtId="3" fontId="11" fillId="0" borderId="10" xfId="0" applyNumberFormat="1" applyFont="1" applyBorder="1"/>
    <xf numFmtId="3" fontId="15" fillId="0" borderId="0" xfId="0" applyNumberFormat="1" applyFont="1"/>
    <xf numFmtId="0" fontId="10" fillId="2" borderId="11" xfId="0" applyFont="1" applyFill="1" applyBorder="1"/>
    <xf numFmtId="0" fontId="7" fillId="2" borderId="12" xfId="0" applyFont="1" applyFill="1" applyBorder="1"/>
    <xf numFmtId="0" fontId="2" fillId="0" borderId="0" xfId="0" applyFont="1" applyAlignment="1">
      <alignment horizontal="left"/>
    </xf>
    <xf numFmtId="3" fontId="7" fillId="2" borderId="10" xfId="0" applyNumberFormat="1" applyFont="1" applyFill="1" applyBorder="1"/>
    <xf numFmtId="0" fontId="16" fillId="2" borderId="1" xfId="0" applyFont="1" applyFill="1" applyBorder="1"/>
    <xf numFmtId="3" fontId="2" fillId="0" borderId="0" xfId="0" applyNumberFormat="1" applyFont="1"/>
    <xf numFmtId="0" fontId="10" fillId="2" borderId="13" xfId="0" applyFont="1" applyFill="1" applyBorder="1" applyAlignment="1">
      <alignment horizontal="right"/>
    </xf>
    <xf numFmtId="3" fontId="7" fillId="2" borderId="13" xfId="0" applyNumberFormat="1" applyFont="1" applyFill="1" applyBorder="1"/>
    <xf numFmtId="3" fontId="7" fillId="0" borderId="10" xfId="0" applyNumberFormat="1" applyFont="1" applyBorder="1" applyAlignment="1"/>
    <xf numFmtId="3" fontId="12" fillId="0" borderId="0" xfId="0" applyNumberFormat="1" applyFont="1"/>
    <xf numFmtId="3" fontId="7" fillId="0" borderId="0" xfId="0" applyNumberFormat="1" applyFont="1"/>
    <xf numFmtId="3" fontId="6" fillId="4" borderId="10" xfId="0" applyNumberFormat="1" applyFont="1" applyFill="1" applyBorder="1"/>
    <xf numFmtId="3" fontId="2" fillId="2" borderId="1" xfId="0" applyNumberFormat="1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9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18" fillId="0" borderId="10" xfId="0" applyFont="1" applyBorder="1"/>
    <xf numFmtId="3" fontId="18" fillId="0" borderId="10" xfId="0" applyNumberFormat="1" applyFont="1" applyBorder="1" applyAlignment="1">
      <alignment horizontal="right"/>
    </xf>
    <xf numFmtId="3" fontId="13" fillId="0" borderId="10" xfId="0" applyNumberFormat="1" applyFont="1" applyBorder="1"/>
    <xf numFmtId="0" fontId="2" fillId="0" borderId="10" xfId="0" applyFont="1" applyBorder="1" applyAlignment="1"/>
    <xf numFmtId="3" fontId="2" fillId="0" borderId="0" xfId="0" applyNumberFormat="1" applyFont="1" applyAlignment="1"/>
    <xf numFmtId="3" fontId="2" fillId="0" borderId="6" xfId="0" applyNumberFormat="1" applyFont="1" applyBorder="1" applyAlignment="1"/>
    <xf numFmtId="0" fontId="2" fillId="0" borderId="17" xfId="0" applyFont="1" applyBorder="1"/>
    <xf numFmtId="0" fontId="18" fillId="0" borderId="3" xfId="0" applyFont="1" applyBorder="1" applyAlignment="1"/>
    <xf numFmtId="3" fontId="18" fillId="0" borderId="10" xfId="0" applyNumberFormat="1" applyFont="1" applyBorder="1" applyAlignment="1"/>
    <xf numFmtId="0" fontId="18" fillId="0" borderId="3" xfId="0" applyFont="1" applyBorder="1"/>
    <xf numFmtId="3" fontId="18" fillId="0" borderId="10" xfId="0" applyNumberFormat="1" applyFont="1" applyBorder="1"/>
    <xf numFmtId="0" fontId="18" fillId="2" borderId="1" xfId="0" applyFont="1" applyFill="1" applyBorder="1"/>
    <xf numFmtId="0" fontId="9" fillId="0" borderId="5" xfId="0" applyFont="1" applyBorder="1" applyAlignment="1">
      <alignment horizontal="left"/>
    </xf>
    <xf numFmtId="3" fontId="9" fillId="0" borderId="6" xfId="0" applyNumberFormat="1" applyFont="1" applyBorder="1"/>
    <xf numFmtId="0" fontId="20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1" fillId="0" borderId="1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9" fillId="0" borderId="6" xfId="0" applyFont="1" applyBorder="1" applyAlignment="1">
      <alignment horizontal="right"/>
    </xf>
    <xf numFmtId="0" fontId="18" fillId="0" borderId="5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3" fontId="22" fillId="0" borderId="10" xfId="0" applyNumberFormat="1" applyFont="1" applyBorder="1"/>
    <xf numFmtId="0" fontId="2" fillId="0" borderId="4" xfId="0" applyFont="1" applyBorder="1"/>
    <xf numFmtId="3" fontId="2" fillId="0" borderId="5" xfId="0" applyNumberFormat="1" applyFont="1" applyBorder="1" applyAlignment="1"/>
    <xf numFmtId="3" fontId="23" fillId="0" borderId="10" xfId="0" applyNumberFormat="1" applyFont="1" applyBorder="1"/>
    <xf numFmtId="0" fontId="1" fillId="0" borderId="1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3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/>
    <xf numFmtId="0" fontId="18" fillId="0" borderId="6" xfId="0" applyFont="1" applyBorder="1" applyAlignment="1">
      <alignment horizontal="left"/>
    </xf>
    <xf numFmtId="0" fontId="18" fillId="0" borderId="10" xfId="0" applyFont="1" applyBorder="1" applyAlignment="1">
      <alignment horizontal="right"/>
    </xf>
    <xf numFmtId="0" fontId="22" fillId="0" borderId="5" xfId="0" applyFont="1" applyBorder="1" applyAlignment="1">
      <alignment horizontal="left"/>
    </xf>
    <xf numFmtId="3" fontId="18" fillId="0" borderId="5" xfId="0" applyNumberFormat="1" applyFont="1" applyBorder="1" applyAlignment="1"/>
    <xf numFmtId="1" fontId="18" fillId="0" borderId="3" xfId="0" applyNumberFormat="1" applyFont="1" applyBorder="1" applyAlignment="1">
      <alignment horizontal="right"/>
    </xf>
    <xf numFmtId="3" fontId="22" fillId="0" borderId="5" xfId="0" applyNumberFormat="1" applyFont="1" applyBorder="1"/>
    <xf numFmtId="0" fontId="22" fillId="0" borderId="18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3" fontId="22" fillId="0" borderId="6" xfId="0" applyNumberFormat="1" applyFont="1" applyBorder="1"/>
    <xf numFmtId="3" fontId="25" fillId="0" borderId="10" xfId="0" applyNumberFormat="1" applyFont="1" applyBorder="1"/>
    <xf numFmtId="0" fontId="26" fillId="2" borderId="1" xfId="0" applyFont="1" applyFill="1" applyBorder="1"/>
    <xf numFmtId="0" fontId="22" fillId="0" borderId="10" xfId="0" applyFont="1" applyBorder="1" applyAlignment="1">
      <alignment horizontal="left"/>
    </xf>
    <xf numFmtId="3" fontId="26" fillId="2" borderId="1" xfId="0" applyNumberFormat="1" applyFont="1" applyFill="1" applyBorder="1"/>
    <xf numFmtId="3" fontId="18" fillId="0" borderId="5" xfId="0" applyNumberFormat="1" applyFont="1" applyBorder="1" applyAlignment="1">
      <alignment horizontal="right"/>
    </xf>
    <xf numFmtId="0" fontId="22" fillId="0" borderId="10" xfId="0" applyFont="1" applyBorder="1"/>
    <xf numFmtId="0" fontId="9" fillId="0" borderId="18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3" fontId="2" fillId="0" borderId="6" xfId="0" applyNumberFormat="1" applyFont="1" applyBorder="1"/>
    <xf numFmtId="3" fontId="2" fillId="0" borderId="5" xfId="0" applyNumberFormat="1" applyFont="1" applyBorder="1"/>
    <xf numFmtId="0" fontId="9" fillId="0" borderId="3" xfId="0" applyFont="1" applyBorder="1"/>
    <xf numFmtId="0" fontId="24" fillId="0" borderId="3" xfId="0" applyFont="1" applyBorder="1" applyAlignment="1"/>
    <xf numFmtId="3" fontId="24" fillId="0" borderId="10" xfId="0" applyNumberFormat="1" applyFont="1" applyBorder="1" applyAlignment="1"/>
    <xf numFmtId="3" fontId="1" fillId="0" borderId="6" xfId="0" applyNumberFormat="1" applyFont="1" applyBorder="1"/>
    <xf numFmtId="0" fontId="18" fillId="0" borderId="0" xfId="0" applyFont="1"/>
    <xf numFmtId="3" fontId="18" fillId="0" borderId="0" xfId="0" applyNumberFormat="1" applyFont="1" applyAlignment="1">
      <alignment horizontal="right"/>
    </xf>
    <xf numFmtId="0" fontId="20" fillId="0" borderId="3" xfId="0" applyFont="1" applyBorder="1"/>
    <xf numFmtId="3" fontId="20" fillId="0" borderId="5" xfId="0" applyNumberFormat="1" applyFont="1" applyBorder="1"/>
    <xf numFmtId="0" fontId="22" fillId="0" borderId="18" xfId="0" applyFont="1" applyBorder="1"/>
    <xf numFmtId="0" fontId="23" fillId="0" borderId="5" xfId="0" applyFont="1" applyBorder="1" applyAlignment="1">
      <alignment horizontal="right"/>
    </xf>
    <xf numFmtId="0" fontId="9" fillId="0" borderId="18" xfId="0" applyFont="1" applyBorder="1"/>
    <xf numFmtId="0" fontId="18" fillId="0" borderId="18" xfId="0" applyFont="1" applyBorder="1" applyAlignment="1"/>
    <xf numFmtId="3" fontId="18" fillId="0" borderId="6" xfId="0" applyNumberFormat="1" applyFont="1" applyBorder="1"/>
    <xf numFmtId="3" fontId="24" fillId="0" borderId="6" xfId="0" applyNumberFormat="1" applyFont="1" applyBorder="1"/>
    <xf numFmtId="0" fontId="9" fillId="0" borderId="18" xfId="0" applyFont="1" applyBorder="1" applyAlignment="1"/>
    <xf numFmtId="3" fontId="9" fillId="0" borderId="6" xfId="0" applyNumberFormat="1" applyFont="1" applyBorder="1" applyAlignment="1"/>
    <xf numFmtId="0" fontId="18" fillId="0" borderId="9" xfId="0" applyFont="1" applyBorder="1"/>
    <xf numFmtId="3" fontId="18" fillId="0" borderId="9" xfId="0" applyNumberFormat="1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3" fontId="7" fillId="0" borderId="10" xfId="0" applyNumberFormat="1" applyFont="1" applyFill="1" applyBorder="1"/>
    <xf numFmtId="3" fontId="7" fillId="0" borderId="13" xfId="0" applyNumberFormat="1" applyFont="1" applyFill="1" applyBorder="1"/>
    <xf numFmtId="3" fontId="10" fillId="8" borderId="10" xfId="0" applyNumberFormat="1" applyFont="1" applyFill="1" applyBorder="1"/>
    <xf numFmtId="3" fontId="17" fillId="7" borderId="10" xfId="0" applyNumberFormat="1" applyFont="1" applyFill="1" applyBorder="1"/>
    <xf numFmtId="3" fontId="6" fillId="7" borderId="10" xfId="0" applyNumberFormat="1" applyFont="1" applyFill="1" applyBorder="1"/>
    <xf numFmtId="3" fontId="6" fillId="7" borderId="10" xfId="0" applyNumberFormat="1" applyFont="1" applyFill="1" applyBorder="1" applyAlignment="1"/>
    <xf numFmtId="0" fontId="7" fillId="6" borderId="4" xfId="0" applyFont="1" applyFill="1" applyBorder="1"/>
    <xf numFmtId="0" fontId="7" fillId="6" borderId="7" xfId="0" applyFont="1" applyFill="1" applyBorder="1"/>
    <xf numFmtId="0" fontId="7" fillId="6" borderId="7" xfId="0" applyFont="1" applyFill="1" applyBorder="1" applyAlignment="1">
      <alignment horizontal="right"/>
    </xf>
    <xf numFmtId="0" fontId="10" fillId="6" borderId="11" xfId="0" applyFont="1" applyFill="1" applyBorder="1"/>
    <xf numFmtId="0" fontId="7" fillId="6" borderId="12" xfId="0" applyFont="1" applyFill="1" applyBorder="1"/>
    <xf numFmtId="0" fontId="7" fillId="6" borderId="12" xfId="0" applyFont="1" applyFill="1" applyBorder="1" applyAlignment="1">
      <alignment horizontal="right"/>
    </xf>
    <xf numFmtId="0" fontId="10" fillId="13" borderId="11" xfId="0" applyFont="1" applyFill="1" applyBorder="1"/>
    <xf numFmtId="0" fontId="7" fillId="13" borderId="12" xfId="0" applyFont="1" applyFill="1" applyBorder="1"/>
    <xf numFmtId="0" fontId="10" fillId="13" borderId="12" xfId="0" applyFont="1" applyFill="1" applyBorder="1" applyAlignment="1">
      <alignment horizontal="right"/>
    </xf>
    <xf numFmtId="0" fontId="10" fillId="6" borderId="13" xfId="0" applyFont="1" applyFill="1" applyBorder="1" applyAlignment="1">
      <alignment horizontal="right"/>
    </xf>
    <xf numFmtId="0" fontId="29" fillId="0" borderId="3" xfId="0" applyFont="1" applyBorder="1" applyAlignment="1">
      <alignment horizontal="left"/>
    </xf>
    <xf numFmtId="0" fontId="29" fillId="0" borderId="18" xfId="0" applyFont="1" applyBorder="1"/>
    <xf numFmtId="0" fontId="29" fillId="0" borderId="18" xfId="0" applyFont="1" applyBorder="1" applyAlignment="1"/>
    <xf numFmtId="0" fontId="31" fillId="0" borderId="3" xfId="0" applyFont="1" applyBorder="1"/>
    <xf numFmtId="3" fontId="37" fillId="0" borderId="5" xfId="0" applyNumberFormat="1" applyFont="1" applyBorder="1"/>
    <xf numFmtId="3" fontId="31" fillId="0" borderId="6" xfId="0" applyNumberFormat="1" applyFont="1" applyBorder="1"/>
    <xf numFmtId="0" fontId="27" fillId="12" borderId="3" xfId="0" applyFont="1" applyFill="1" applyBorder="1" applyAlignment="1">
      <alignment horizontal="center"/>
    </xf>
    <xf numFmtId="0" fontId="28" fillId="11" borderId="5" xfId="0" applyFont="1" applyFill="1" applyBorder="1"/>
    <xf numFmtId="0" fontId="28" fillId="11" borderId="6" xfId="0" applyFont="1" applyFill="1" applyBorder="1"/>
    <xf numFmtId="0" fontId="6" fillId="9" borderId="3" xfId="0" applyFont="1" applyFill="1" applyBorder="1" applyAlignment="1">
      <alignment horizontal="center"/>
    </xf>
    <xf numFmtId="0" fontId="5" fillId="10" borderId="5" xfId="0" applyFont="1" applyFill="1" applyBorder="1"/>
    <xf numFmtId="0" fontId="5" fillId="10" borderId="6" xfId="0" applyFont="1" applyFill="1" applyBorder="1"/>
    <xf numFmtId="0" fontId="7" fillId="0" borderId="3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7" fillId="6" borderId="4" xfId="0" applyFont="1" applyFill="1" applyBorder="1" applyAlignment="1">
      <alignment horizontal="left"/>
    </xf>
    <xf numFmtId="0" fontId="5" fillId="6" borderId="7" xfId="0" applyFont="1" applyFill="1" applyBorder="1"/>
    <xf numFmtId="0" fontId="6" fillId="9" borderId="14" xfId="0" applyFont="1" applyFill="1" applyBorder="1" applyAlignment="1">
      <alignment horizontal="center"/>
    </xf>
    <xf numFmtId="0" fontId="5" fillId="10" borderId="15" xfId="0" applyFont="1" applyFill="1" applyBorder="1"/>
    <xf numFmtId="0" fontId="5" fillId="10" borderId="16" xfId="0" applyFont="1" applyFill="1" applyBorder="1"/>
    <xf numFmtId="0" fontId="10" fillId="8" borderId="3" xfId="0" applyFont="1" applyFill="1" applyBorder="1" applyAlignment="1">
      <alignment horizontal="left"/>
    </xf>
    <xf numFmtId="0" fontId="5" fillId="8" borderId="5" xfId="0" applyFont="1" applyFill="1" applyBorder="1"/>
    <xf numFmtId="0" fontId="5" fillId="8" borderId="6" xfId="0" applyFont="1" applyFill="1" applyBorder="1"/>
    <xf numFmtId="0" fontId="6" fillId="7" borderId="3" xfId="0" applyFont="1" applyFill="1" applyBorder="1" applyAlignment="1">
      <alignment horizontal="left"/>
    </xf>
    <xf numFmtId="0" fontId="17" fillId="9" borderId="3" xfId="0" applyFont="1" applyFill="1" applyBorder="1" applyAlignment="1">
      <alignment horizontal="left"/>
    </xf>
    <xf numFmtId="0" fontId="17" fillId="7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2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9" fillId="8" borderId="3" xfId="0" applyFont="1" applyFill="1" applyBorder="1" applyAlignment="1">
      <alignment horizontal="left"/>
    </xf>
    <xf numFmtId="0" fontId="30" fillId="8" borderId="5" xfId="0" applyFont="1" applyFill="1" applyBorder="1"/>
    <xf numFmtId="0" fontId="30" fillId="8" borderId="6" xfId="0" applyFont="1" applyFill="1" applyBorder="1"/>
    <xf numFmtId="0" fontId="33" fillId="0" borderId="4" xfId="0" applyFont="1" applyBorder="1" applyAlignment="1">
      <alignment horizontal="center"/>
    </xf>
    <xf numFmtId="0" fontId="34" fillId="0" borderId="7" xfId="0" applyFont="1" applyBorder="1"/>
    <xf numFmtId="0" fontId="34" fillId="0" borderId="8" xfId="0" applyFont="1" applyBorder="1"/>
    <xf numFmtId="0" fontId="31" fillId="0" borderId="3" xfId="0" applyFont="1" applyBorder="1" applyAlignment="1">
      <alignment horizontal="left"/>
    </xf>
    <xf numFmtId="0" fontId="32" fillId="0" borderId="6" xfId="0" applyFont="1" applyBorder="1"/>
    <xf numFmtId="0" fontId="9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9" fillId="0" borderId="3" xfId="0" applyFont="1" applyBorder="1" applyAlignment="1">
      <alignment horizontal="left"/>
    </xf>
    <xf numFmtId="0" fontId="30" fillId="0" borderId="5" xfId="0" applyFont="1" applyBorder="1"/>
    <xf numFmtId="0" fontId="30" fillId="0" borderId="6" xfId="0" applyFont="1" applyBorder="1"/>
    <xf numFmtId="0" fontId="22" fillId="0" borderId="3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31" fillId="8" borderId="3" xfId="0" applyFont="1" applyFill="1" applyBorder="1" applyAlignment="1">
      <alignment horizontal="center"/>
    </xf>
    <xf numFmtId="0" fontId="32" fillId="8" borderId="5" xfId="0" applyFont="1" applyFill="1" applyBorder="1"/>
    <xf numFmtId="0" fontId="32" fillId="8" borderId="6" xfId="0" applyFont="1" applyFill="1" applyBorder="1"/>
    <xf numFmtId="0" fontId="35" fillId="5" borderId="3" xfId="0" applyFont="1" applyFill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21" fillId="0" borderId="3" xfId="0" applyFont="1" applyBorder="1" applyAlignment="1">
      <alignment horizontal="left" vertical="top"/>
    </xf>
    <xf numFmtId="0" fontId="22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1" fillId="5" borderId="3" xfId="0" applyFont="1" applyFill="1" applyBorder="1" applyAlignment="1">
      <alignment horizontal="left"/>
    </xf>
    <xf numFmtId="0" fontId="16" fillId="0" borderId="1" xfId="0" applyFont="1" applyFill="1" applyBorder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tabSelected="1" topLeftCell="A3" workbookViewId="0">
      <selection activeCell="G14" sqref="G14"/>
    </sheetView>
  </sheetViews>
  <sheetFormatPr defaultColWidth="14.42578125" defaultRowHeight="12.75" x14ac:dyDescent="0.2"/>
  <cols>
    <col min="1" max="1" width="31" customWidth="1"/>
    <col min="2" max="2" width="10.28515625" customWidth="1"/>
    <col min="3" max="3" width="12.28515625" customWidth="1"/>
    <col min="4" max="4" width="15.42578125" customWidth="1"/>
    <col min="5" max="5" width="20" customWidth="1"/>
  </cols>
  <sheetData>
    <row r="1" spans="1:5" x14ac:dyDescent="0.2">
      <c r="A1" s="1"/>
      <c r="B1" s="1"/>
      <c r="C1" s="1"/>
      <c r="D1" s="4"/>
      <c r="E1" s="1"/>
    </row>
    <row r="2" spans="1:5" ht="19.5" x14ac:dyDescent="0.25">
      <c r="A2" s="152" t="s">
        <v>1</v>
      </c>
      <c r="B2" s="153"/>
      <c r="C2" s="153"/>
      <c r="D2" s="153"/>
      <c r="E2" s="154"/>
    </row>
    <row r="3" spans="1:5" ht="15" x14ac:dyDescent="0.2">
      <c r="A3" s="155" t="s">
        <v>5</v>
      </c>
      <c r="B3" s="156"/>
      <c r="C3" s="156"/>
      <c r="D3" s="156"/>
      <c r="E3" s="157"/>
    </row>
    <row r="4" spans="1:5" ht="14.25" x14ac:dyDescent="0.2">
      <c r="A4" s="158" t="s">
        <v>6</v>
      </c>
      <c r="B4" s="160"/>
      <c r="C4" s="6">
        <v>50</v>
      </c>
      <c r="D4" s="6">
        <v>1700</v>
      </c>
      <c r="E4" s="10">
        <f>SUM(C4*D4*12)</f>
        <v>1020000</v>
      </c>
    </row>
    <row r="5" spans="1:5" ht="14.25" x14ac:dyDescent="0.2">
      <c r="A5" s="158" t="s">
        <v>8</v>
      </c>
      <c r="B5" s="160"/>
      <c r="C5" s="6">
        <v>328</v>
      </c>
      <c r="D5" s="6">
        <v>1600</v>
      </c>
      <c r="E5" s="10">
        <f t="shared" ref="E5:E7" si="0">SUM(C5*D5)</f>
        <v>524800</v>
      </c>
    </row>
    <row r="6" spans="1:5" ht="14.25" x14ac:dyDescent="0.2">
      <c r="A6" s="158" t="s">
        <v>10</v>
      </c>
      <c r="B6" s="160"/>
      <c r="C6" s="6">
        <v>134</v>
      </c>
      <c r="D6" s="6">
        <v>1500</v>
      </c>
      <c r="E6" s="10">
        <f t="shared" si="0"/>
        <v>201000</v>
      </c>
    </row>
    <row r="7" spans="1:5" ht="14.25" x14ac:dyDescent="0.2">
      <c r="A7" s="158" t="s">
        <v>12</v>
      </c>
      <c r="B7" s="160"/>
      <c r="C7" s="6">
        <v>200</v>
      </c>
      <c r="D7" s="6">
        <v>20</v>
      </c>
      <c r="E7" s="10">
        <f t="shared" si="0"/>
        <v>4000</v>
      </c>
    </row>
    <row r="8" spans="1:5" ht="14.25" x14ac:dyDescent="0.2">
      <c r="A8" s="158" t="s">
        <v>15</v>
      </c>
      <c r="B8" s="159"/>
      <c r="C8" s="159"/>
      <c r="D8" s="160"/>
      <c r="E8" s="10">
        <v>1462000</v>
      </c>
    </row>
    <row r="9" spans="1:5" ht="14.25" x14ac:dyDescent="0.2">
      <c r="A9" s="158" t="s">
        <v>19</v>
      </c>
      <c r="B9" s="159"/>
      <c r="C9" s="159"/>
      <c r="D9" s="160"/>
      <c r="E9" s="10">
        <v>120000</v>
      </c>
    </row>
    <row r="10" spans="1:5" ht="14.25" x14ac:dyDescent="0.2">
      <c r="A10" s="166" t="s">
        <v>24</v>
      </c>
      <c r="B10" s="167"/>
      <c r="C10" s="167"/>
      <c r="D10" s="168"/>
      <c r="E10" s="132">
        <f>SUM(E4:E9)</f>
        <v>3331800</v>
      </c>
    </row>
    <row r="11" spans="1:5" ht="15" x14ac:dyDescent="0.2">
      <c r="A11" s="163" t="s">
        <v>32</v>
      </c>
      <c r="B11" s="164"/>
      <c r="C11" s="164"/>
      <c r="D11" s="164"/>
      <c r="E11" s="165"/>
    </row>
    <row r="12" spans="1:5" ht="14.25" x14ac:dyDescent="0.2">
      <c r="A12" s="136" t="s">
        <v>45</v>
      </c>
      <c r="B12" s="137"/>
      <c r="C12" s="137"/>
      <c r="D12" s="138"/>
      <c r="E12" s="28">
        <f>SUM('Best.-Adm.'!C13)</f>
        <v>1414000</v>
      </c>
    </row>
    <row r="13" spans="1:5" ht="14.25" x14ac:dyDescent="0.2">
      <c r="A13" s="136" t="s">
        <v>58</v>
      </c>
      <c r="B13" s="137"/>
      <c r="C13" s="137"/>
      <c r="D13" s="138"/>
      <c r="E13" s="28">
        <f>SUM('Best.-Adm.'!C34)</f>
        <v>116166</v>
      </c>
    </row>
    <row r="14" spans="1:5" ht="14.25" x14ac:dyDescent="0.2">
      <c r="A14" s="136" t="s">
        <v>60</v>
      </c>
      <c r="B14" s="137"/>
      <c r="C14" s="137"/>
      <c r="D14" s="138"/>
      <c r="E14" s="28">
        <f>SUM('Best.-Adm.'!C42)</f>
        <v>60000</v>
      </c>
    </row>
    <row r="15" spans="1:5" ht="14.25" x14ac:dyDescent="0.2">
      <c r="A15" s="136" t="s">
        <v>68</v>
      </c>
      <c r="B15" s="137"/>
      <c r="C15" s="137"/>
      <c r="D15" s="138"/>
      <c r="E15" s="28">
        <f>SUM('Best.-Adm.'!C38)</f>
        <v>20000</v>
      </c>
    </row>
    <row r="16" spans="1:5" ht="14.25" x14ac:dyDescent="0.2">
      <c r="A16" s="136" t="s">
        <v>69</v>
      </c>
      <c r="B16" s="137"/>
      <c r="C16" s="137"/>
      <c r="D16" s="138"/>
      <c r="E16" s="28">
        <f>SUM('Best.-Adm.'!C20)</f>
        <v>90000</v>
      </c>
    </row>
    <row r="17" spans="1:5" ht="14.25" x14ac:dyDescent="0.2">
      <c r="A17" s="136" t="s">
        <v>50</v>
      </c>
      <c r="B17" s="137"/>
      <c r="C17" s="137"/>
      <c r="D17" s="138"/>
      <c r="E17" s="28">
        <f>SUM('Best.-Adm.'!C24)</f>
        <v>65000</v>
      </c>
    </row>
    <row r="18" spans="1:5" ht="14.25" x14ac:dyDescent="0.2">
      <c r="A18" s="161" t="s">
        <v>74</v>
      </c>
      <c r="B18" s="162"/>
      <c r="C18" s="162"/>
      <c r="D18" s="138"/>
      <c r="E18" s="28">
        <f>SUM('Best.-Adm.'!C28)</f>
        <v>50000</v>
      </c>
    </row>
    <row r="19" spans="1:5" ht="14.25" x14ac:dyDescent="0.2">
      <c r="A19" s="139" t="s">
        <v>77</v>
      </c>
      <c r="B19" s="140"/>
      <c r="C19" s="140"/>
      <c r="D19" s="141"/>
      <c r="E19" s="130">
        <f>SU!F33</f>
        <v>790000</v>
      </c>
    </row>
    <row r="20" spans="1:5" ht="14.25" x14ac:dyDescent="0.2">
      <c r="A20" s="142" t="s">
        <v>81</v>
      </c>
      <c r="B20" s="143"/>
      <c r="C20" s="143"/>
      <c r="D20" s="144"/>
      <c r="E20" s="40">
        <f>AU!D165</f>
        <v>778600</v>
      </c>
    </row>
    <row r="21" spans="1:5" ht="14.25" x14ac:dyDescent="0.2">
      <c r="A21" s="139" t="s">
        <v>83</v>
      </c>
      <c r="B21" s="140"/>
      <c r="C21" s="140"/>
      <c r="D21" s="145"/>
      <c r="E21" s="131">
        <f>Dommere!E23</f>
        <v>36500</v>
      </c>
    </row>
    <row r="22" spans="1:5" ht="14.25" x14ac:dyDescent="0.2">
      <c r="A22" s="37" t="s">
        <v>84</v>
      </c>
      <c r="B22" s="38"/>
      <c r="C22" s="38"/>
      <c r="D22" s="43"/>
      <c r="E22" s="44">
        <f>'Ø-Udvalg'!D21</f>
        <v>135975</v>
      </c>
    </row>
    <row r="23" spans="1:5" ht="14.25" x14ac:dyDescent="0.2">
      <c r="A23" s="158" t="s">
        <v>85</v>
      </c>
      <c r="B23" s="159"/>
      <c r="C23" s="159"/>
      <c r="D23" s="160"/>
      <c r="E23" s="45">
        <v>100000</v>
      </c>
    </row>
    <row r="24" spans="1:5" ht="15" x14ac:dyDescent="0.2">
      <c r="A24" s="171" t="s">
        <v>51</v>
      </c>
      <c r="B24" s="167"/>
      <c r="C24" s="167"/>
      <c r="D24" s="168"/>
      <c r="E24" s="133">
        <f>SUM(E12:E18)+E19+E20+E21+E22+E23</f>
        <v>3656241</v>
      </c>
    </row>
    <row r="25" spans="1:5" ht="15" x14ac:dyDescent="0.2">
      <c r="A25" s="169" t="s">
        <v>86</v>
      </c>
      <c r="B25" s="167"/>
      <c r="C25" s="167"/>
      <c r="D25" s="168"/>
      <c r="E25" s="134">
        <f>SUM(E10-E24)</f>
        <v>-324441</v>
      </c>
    </row>
    <row r="26" spans="1:5" ht="15" x14ac:dyDescent="0.2">
      <c r="A26" s="169" t="s">
        <v>87</v>
      </c>
      <c r="B26" s="167"/>
      <c r="C26" s="167"/>
      <c r="D26" s="168"/>
      <c r="E26" s="135">
        <v>0</v>
      </c>
    </row>
    <row r="27" spans="1:5" ht="15" x14ac:dyDescent="0.2">
      <c r="A27" s="170" t="s">
        <v>88</v>
      </c>
      <c r="B27" s="156"/>
      <c r="C27" s="156"/>
      <c r="D27" s="157"/>
      <c r="E27" s="48">
        <f>SUM(E25+E26)</f>
        <v>-324441</v>
      </c>
    </row>
    <row r="28" spans="1:5" x14ac:dyDescent="0.2">
      <c r="A28" s="1"/>
      <c r="B28" s="1"/>
      <c r="C28" s="1"/>
      <c r="D28" s="4"/>
      <c r="E28" s="1"/>
    </row>
  </sheetData>
  <mergeCells count="16">
    <mergeCell ref="A26:D26"/>
    <mergeCell ref="A27:D27"/>
    <mergeCell ref="A25:D25"/>
    <mergeCell ref="A24:D24"/>
    <mergeCell ref="A6:B6"/>
    <mergeCell ref="A2:E2"/>
    <mergeCell ref="A3:E3"/>
    <mergeCell ref="A23:D23"/>
    <mergeCell ref="A18:C18"/>
    <mergeCell ref="A7:B7"/>
    <mergeCell ref="A9:D9"/>
    <mergeCell ref="A8:D8"/>
    <mergeCell ref="A11:E11"/>
    <mergeCell ref="A10:D10"/>
    <mergeCell ref="A5:B5"/>
    <mergeCell ref="A4:B4"/>
  </mergeCells>
  <pageMargins left="0.23622047244094491" right="0.23622047244094491" top="0" bottom="0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93"/>
  <sheetViews>
    <sheetView topLeftCell="A38" workbookViewId="0">
      <selection activeCell="B55" sqref="B55"/>
    </sheetView>
  </sheetViews>
  <sheetFormatPr defaultColWidth="14.42578125" defaultRowHeight="12.75" x14ac:dyDescent="0.2"/>
  <cols>
    <col min="1" max="1" width="9.140625" customWidth="1"/>
    <col min="2" max="2" width="47.28515625" customWidth="1"/>
    <col min="3" max="3" width="12.140625" customWidth="1"/>
    <col min="4" max="6" width="9.140625" customWidth="1"/>
  </cols>
  <sheetData>
    <row r="1" spans="1:6" ht="18" x14ac:dyDescent="0.25">
      <c r="A1" s="3"/>
      <c r="B1" s="173" t="s">
        <v>1</v>
      </c>
      <c r="C1" s="174"/>
      <c r="D1" s="3"/>
      <c r="E1" s="3"/>
      <c r="F1" s="3"/>
    </row>
    <row r="2" spans="1:6" ht="15" x14ac:dyDescent="0.2">
      <c r="A2" s="3"/>
      <c r="B2" s="172" t="s">
        <v>3</v>
      </c>
      <c r="C2" s="160"/>
      <c r="D2" s="3"/>
      <c r="E2" s="3"/>
      <c r="F2" s="3"/>
    </row>
    <row r="3" spans="1:6" x14ac:dyDescent="0.2">
      <c r="A3" s="3"/>
      <c r="B3" s="9" t="s">
        <v>4</v>
      </c>
      <c r="C3" s="12">
        <v>70000</v>
      </c>
      <c r="D3" s="3"/>
      <c r="E3" s="3"/>
      <c r="F3" s="3"/>
    </row>
    <row r="4" spans="1:6" ht="25.5" x14ac:dyDescent="0.2">
      <c r="A4" s="3"/>
      <c r="B4" s="14" t="s">
        <v>11</v>
      </c>
      <c r="C4" s="12">
        <v>30000</v>
      </c>
      <c r="D4" s="3"/>
      <c r="E4" s="3"/>
      <c r="F4" s="3"/>
    </row>
    <row r="5" spans="1:6" x14ac:dyDescent="0.2">
      <c r="A5" s="3"/>
      <c r="B5" s="9" t="s">
        <v>13</v>
      </c>
      <c r="C5" s="12">
        <v>70000</v>
      </c>
      <c r="D5" s="3"/>
      <c r="E5" s="3"/>
      <c r="F5" s="3"/>
    </row>
    <row r="6" spans="1:6" x14ac:dyDescent="0.2">
      <c r="A6" s="3"/>
      <c r="B6" s="9" t="s">
        <v>14</v>
      </c>
      <c r="C6" s="12">
        <v>1000000</v>
      </c>
      <c r="D6" s="3"/>
      <c r="E6" s="3"/>
      <c r="F6" s="3"/>
    </row>
    <row r="7" spans="1:6" x14ac:dyDescent="0.2">
      <c r="A7" s="3"/>
      <c r="B7" s="9" t="s">
        <v>17</v>
      </c>
      <c r="C7" s="12">
        <v>25000</v>
      </c>
      <c r="D7" s="3"/>
      <c r="E7" s="3"/>
      <c r="F7" s="3"/>
    </row>
    <row r="8" spans="1:6" x14ac:dyDescent="0.2">
      <c r="A8" s="3"/>
      <c r="B8" s="9" t="s">
        <v>20</v>
      </c>
      <c r="C8" s="12">
        <v>60000</v>
      </c>
      <c r="D8" s="3"/>
      <c r="E8" s="3"/>
      <c r="F8" s="3"/>
    </row>
    <row r="9" spans="1:6" x14ac:dyDescent="0.2">
      <c r="A9" s="3"/>
      <c r="B9" s="9" t="s">
        <v>21</v>
      </c>
      <c r="C9" s="12">
        <v>33000</v>
      </c>
      <c r="D9" s="3"/>
      <c r="E9" s="3"/>
      <c r="F9" s="3"/>
    </row>
    <row r="10" spans="1:6" x14ac:dyDescent="0.2">
      <c r="A10" s="3"/>
      <c r="B10" s="9" t="s">
        <v>23</v>
      </c>
      <c r="C10" s="16">
        <v>80000</v>
      </c>
      <c r="D10" s="3"/>
      <c r="E10" s="3"/>
      <c r="F10" s="3"/>
    </row>
    <row r="11" spans="1:6" x14ac:dyDescent="0.2">
      <c r="A11" s="3"/>
      <c r="B11" s="9" t="s">
        <v>27</v>
      </c>
      <c r="C11" s="16">
        <v>36000</v>
      </c>
      <c r="D11" s="3"/>
      <c r="E11" s="3"/>
      <c r="F11" s="3"/>
    </row>
    <row r="12" spans="1:6" x14ac:dyDescent="0.2">
      <c r="A12" s="3"/>
      <c r="B12" s="9" t="s">
        <v>28</v>
      </c>
      <c r="C12" s="12">
        <v>10000</v>
      </c>
      <c r="D12" s="3"/>
      <c r="E12" s="3"/>
      <c r="F12" s="3"/>
    </row>
    <row r="13" spans="1:6" x14ac:dyDescent="0.2">
      <c r="A13" s="3"/>
      <c r="B13" s="18" t="s">
        <v>29</v>
      </c>
      <c r="C13" s="20">
        <f>SUM(C3:C12)</f>
        <v>1414000</v>
      </c>
      <c r="D13" s="3"/>
      <c r="E13" s="3"/>
      <c r="F13" s="3"/>
    </row>
    <row r="14" spans="1:6" x14ac:dyDescent="0.2">
      <c r="A14" s="3"/>
      <c r="B14" s="22"/>
      <c r="C14" s="23"/>
      <c r="D14" s="3"/>
      <c r="E14" s="3"/>
      <c r="F14" s="3"/>
    </row>
    <row r="15" spans="1:6" ht="15" x14ac:dyDescent="0.2">
      <c r="A15" s="3"/>
      <c r="B15" s="172" t="s">
        <v>36</v>
      </c>
      <c r="C15" s="160"/>
      <c r="D15" s="3"/>
      <c r="E15" s="3"/>
      <c r="F15" s="3"/>
    </row>
    <row r="16" spans="1:6" x14ac:dyDescent="0.2">
      <c r="A16" s="3"/>
      <c r="B16" s="9" t="s">
        <v>37</v>
      </c>
      <c r="C16" s="16">
        <v>50000</v>
      </c>
      <c r="D16" s="3"/>
      <c r="E16" s="3"/>
      <c r="F16" s="3"/>
    </row>
    <row r="17" spans="1:6" x14ac:dyDescent="0.2">
      <c r="A17" s="3"/>
      <c r="B17" s="9" t="s">
        <v>39</v>
      </c>
      <c r="C17" s="12">
        <v>15000</v>
      </c>
      <c r="D17" s="3"/>
      <c r="E17" s="3"/>
      <c r="F17" s="3"/>
    </row>
    <row r="18" spans="1:6" x14ac:dyDescent="0.2">
      <c r="A18" s="3"/>
      <c r="B18" s="9" t="s">
        <v>40</v>
      </c>
      <c r="C18" s="12">
        <v>15000</v>
      </c>
      <c r="D18" s="3"/>
      <c r="E18" s="3"/>
      <c r="F18" s="3"/>
    </row>
    <row r="19" spans="1:6" x14ac:dyDescent="0.2">
      <c r="A19" s="3"/>
      <c r="B19" s="9" t="s">
        <v>41</v>
      </c>
      <c r="C19" s="12">
        <v>10000</v>
      </c>
      <c r="D19" s="3"/>
      <c r="E19" s="3"/>
      <c r="F19" s="3"/>
    </row>
    <row r="20" spans="1:6" x14ac:dyDescent="0.2">
      <c r="A20" s="3"/>
      <c r="B20" s="18" t="s">
        <v>43</v>
      </c>
      <c r="C20" s="19">
        <f>SUM(C16:C19)</f>
        <v>90000</v>
      </c>
      <c r="D20" s="3"/>
      <c r="E20" s="3"/>
      <c r="F20" s="3"/>
    </row>
    <row r="21" spans="1:6" x14ac:dyDescent="0.2">
      <c r="A21" s="3"/>
      <c r="B21" s="18"/>
      <c r="C21" s="19"/>
      <c r="D21" s="3"/>
      <c r="E21" s="3"/>
      <c r="F21" s="3"/>
    </row>
    <row r="22" spans="1:6" ht="15" x14ac:dyDescent="0.2">
      <c r="A22" s="3"/>
      <c r="B22" s="172" t="s">
        <v>48</v>
      </c>
      <c r="C22" s="160"/>
      <c r="D22" s="3"/>
      <c r="E22" s="3"/>
      <c r="F22" s="3"/>
    </row>
    <row r="23" spans="1:6" x14ac:dyDescent="0.2">
      <c r="A23" s="3"/>
      <c r="B23" s="9" t="s">
        <v>50</v>
      </c>
      <c r="C23" s="12">
        <v>65000</v>
      </c>
      <c r="D23" s="3"/>
      <c r="E23" s="3"/>
      <c r="F23" s="3"/>
    </row>
    <row r="24" spans="1:6" x14ac:dyDescent="0.2">
      <c r="A24" s="3"/>
      <c r="B24" s="25" t="s">
        <v>51</v>
      </c>
      <c r="C24" s="19">
        <f>SUM(C23)</f>
        <v>65000</v>
      </c>
      <c r="D24" s="3"/>
      <c r="E24" s="3"/>
      <c r="F24" s="3"/>
    </row>
    <row r="25" spans="1:6" x14ac:dyDescent="0.2">
      <c r="A25" s="3"/>
      <c r="B25" s="26"/>
      <c r="C25" s="27"/>
      <c r="D25" s="3"/>
      <c r="E25" s="3"/>
      <c r="F25" s="3"/>
    </row>
    <row r="26" spans="1:6" ht="15" x14ac:dyDescent="0.2">
      <c r="A26" s="3"/>
      <c r="B26" s="172" t="s">
        <v>56</v>
      </c>
      <c r="C26" s="160"/>
      <c r="D26" s="3"/>
      <c r="E26" s="3"/>
      <c r="F26" s="3"/>
    </row>
    <row r="27" spans="1:6" x14ac:dyDescent="0.2">
      <c r="A27" s="3"/>
      <c r="B27" s="9" t="s">
        <v>57</v>
      </c>
      <c r="C27" s="12">
        <v>50000</v>
      </c>
      <c r="D27" s="3"/>
      <c r="E27" s="3"/>
      <c r="F27" s="3"/>
    </row>
    <row r="28" spans="1:6" x14ac:dyDescent="0.2">
      <c r="A28" s="3"/>
      <c r="B28" s="18" t="s">
        <v>59</v>
      </c>
      <c r="C28" s="20">
        <f>SUM(C27)</f>
        <v>50000</v>
      </c>
      <c r="D28" s="3"/>
      <c r="E28" s="3"/>
      <c r="F28" s="3"/>
    </row>
    <row r="29" spans="1:6" x14ac:dyDescent="0.2">
      <c r="A29" s="3"/>
      <c r="B29" s="22"/>
      <c r="C29" s="23"/>
      <c r="D29" s="3"/>
      <c r="E29" s="3"/>
      <c r="F29" s="3"/>
    </row>
    <row r="30" spans="1:6" ht="15" x14ac:dyDescent="0.2">
      <c r="A30" s="3"/>
      <c r="B30" s="172" t="s">
        <v>61</v>
      </c>
      <c r="C30" s="160"/>
      <c r="D30" s="3"/>
      <c r="E30" s="3"/>
      <c r="F30" s="3"/>
    </row>
    <row r="31" spans="1:6" x14ac:dyDescent="0.2">
      <c r="A31" s="3"/>
      <c r="B31" s="9" t="s">
        <v>63</v>
      </c>
      <c r="C31" s="12">
        <v>95000</v>
      </c>
      <c r="D31" s="3"/>
      <c r="E31" s="3"/>
      <c r="F31" s="3"/>
    </row>
    <row r="32" spans="1:6" x14ac:dyDescent="0.2">
      <c r="A32" s="3"/>
      <c r="B32" s="9" t="s">
        <v>64</v>
      </c>
      <c r="C32" s="12">
        <v>8500</v>
      </c>
      <c r="D32" s="3"/>
      <c r="E32" s="3"/>
      <c r="F32" s="3"/>
    </row>
    <row r="33" spans="1:6" x14ac:dyDescent="0.2">
      <c r="A33" s="3"/>
      <c r="B33" s="9" t="s">
        <v>66</v>
      </c>
      <c r="C33" s="12">
        <v>12666</v>
      </c>
      <c r="D33" s="3"/>
      <c r="E33" s="3"/>
      <c r="F33" s="3"/>
    </row>
    <row r="34" spans="1:6" x14ac:dyDescent="0.2">
      <c r="A34" s="3"/>
      <c r="B34" s="18" t="s">
        <v>67</v>
      </c>
      <c r="C34" s="20">
        <f>SUM(C31:C33)</f>
        <v>116166</v>
      </c>
      <c r="D34" s="3"/>
      <c r="E34" s="3"/>
      <c r="F34" s="3"/>
    </row>
    <row r="35" spans="1:6" x14ac:dyDescent="0.2">
      <c r="A35" s="3"/>
      <c r="B35" s="22"/>
      <c r="C35" s="23"/>
      <c r="D35" s="3"/>
      <c r="E35" s="3"/>
      <c r="F35" s="3"/>
    </row>
    <row r="36" spans="1:6" ht="15" x14ac:dyDescent="0.2">
      <c r="A36" s="3"/>
      <c r="B36" s="172" t="s">
        <v>70</v>
      </c>
      <c r="C36" s="160"/>
      <c r="D36" s="3"/>
      <c r="E36" s="3"/>
      <c r="F36" s="3"/>
    </row>
    <row r="37" spans="1:6" x14ac:dyDescent="0.2">
      <c r="A37" s="3"/>
      <c r="B37" s="9" t="s">
        <v>71</v>
      </c>
      <c r="C37" s="12">
        <v>20000</v>
      </c>
      <c r="D37" s="3"/>
      <c r="E37" s="3"/>
      <c r="F37" s="3"/>
    </row>
    <row r="38" spans="1:6" x14ac:dyDescent="0.2">
      <c r="A38" s="3"/>
      <c r="B38" s="18" t="s">
        <v>73</v>
      </c>
      <c r="C38" s="20">
        <f>SUM(C37)</f>
        <v>20000</v>
      </c>
      <c r="D38" s="3"/>
      <c r="E38" s="3"/>
      <c r="F38" s="3"/>
    </row>
    <row r="39" spans="1:6" x14ac:dyDescent="0.2">
      <c r="A39" s="3"/>
      <c r="B39" s="32"/>
      <c r="C39" s="35"/>
      <c r="D39" s="3"/>
      <c r="E39" s="3"/>
      <c r="F39" s="3"/>
    </row>
    <row r="40" spans="1:6" ht="15" x14ac:dyDescent="0.2">
      <c r="A40" s="3"/>
      <c r="B40" s="172" t="s">
        <v>79</v>
      </c>
      <c r="C40" s="160"/>
      <c r="D40" s="3"/>
      <c r="E40" s="3"/>
      <c r="F40" s="3"/>
    </row>
    <row r="41" spans="1:6" x14ac:dyDescent="0.2">
      <c r="A41" s="3"/>
      <c r="B41" s="9" t="s">
        <v>80</v>
      </c>
      <c r="C41" s="12">
        <v>60000</v>
      </c>
      <c r="D41" s="3"/>
      <c r="E41" s="3"/>
      <c r="F41" s="3"/>
    </row>
    <row r="42" spans="1:6" x14ac:dyDescent="0.2">
      <c r="A42" s="3"/>
      <c r="B42" s="25" t="s">
        <v>82</v>
      </c>
      <c r="C42" s="20">
        <f>SUM(C41)</f>
        <v>60000</v>
      </c>
      <c r="D42" s="3"/>
      <c r="E42" s="3"/>
      <c r="F42" s="3"/>
    </row>
    <row r="43" spans="1:6" x14ac:dyDescent="0.2">
      <c r="A43" s="41"/>
      <c r="B43" s="41"/>
      <c r="C43" s="41"/>
      <c r="D43" s="41"/>
      <c r="E43" s="41"/>
      <c r="F43" s="41"/>
    </row>
    <row r="44" spans="1:6" x14ac:dyDescent="0.2">
      <c r="A44" s="41"/>
      <c r="B44" s="41"/>
      <c r="C44" s="41"/>
      <c r="D44" s="41"/>
      <c r="E44" s="41"/>
      <c r="F44" s="41"/>
    </row>
    <row r="45" spans="1:6" x14ac:dyDescent="0.2">
      <c r="A45" s="41"/>
      <c r="B45" s="41"/>
      <c r="C45" s="41"/>
      <c r="D45" s="41"/>
      <c r="E45" s="41"/>
      <c r="F45" s="41"/>
    </row>
    <row r="46" spans="1:6" x14ac:dyDescent="0.2">
      <c r="A46" s="41"/>
      <c r="B46" s="41"/>
      <c r="C46" s="41"/>
      <c r="D46" s="41"/>
      <c r="E46" s="41"/>
      <c r="F46" s="41"/>
    </row>
    <row r="47" spans="1:6" x14ac:dyDescent="0.2">
      <c r="A47" s="41"/>
      <c r="B47" s="41"/>
      <c r="C47" s="41"/>
      <c r="D47" s="41"/>
      <c r="E47" s="41"/>
      <c r="F47" s="41"/>
    </row>
    <row r="48" spans="1:6" x14ac:dyDescent="0.2">
      <c r="A48" s="41"/>
      <c r="B48" s="41"/>
      <c r="C48" s="41"/>
      <c r="D48" s="41"/>
      <c r="E48" s="41"/>
      <c r="F48" s="41"/>
    </row>
    <row r="49" spans="1:6" x14ac:dyDescent="0.2">
      <c r="A49" s="41"/>
      <c r="B49" s="41"/>
      <c r="C49" s="41"/>
      <c r="D49" s="41"/>
      <c r="E49" s="41"/>
      <c r="F49" s="41"/>
    </row>
    <row r="50" spans="1:6" x14ac:dyDescent="0.2">
      <c r="A50" s="41"/>
      <c r="B50" s="41"/>
      <c r="C50" s="41"/>
      <c r="D50" s="41"/>
      <c r="E50" s="41"/>
      <c r="F50" s="41"/>
    </row>
    <row r="51" spans="1:6" x14ac:dyDescent="0.2">
      <c r="A51" s="41"/>
      <c r="B51" s="41"/>
      <c r="C51" s="41"/>
      <c r="D51" s="41"/>
      <c r="E51" s="41"/>
      <c r="F51" s="41"/>
    </row>
    <row r="52" spans="1:6" x14ac:dyDescent="0.2">
      <c r="A52" s="41"/>
      <c r="B52" s="41"/>
      <c r="C52" s="41"/>
      <c r="D52" s="41"/>
      <c r="E52" s="41"/>
      <c r="F52" s="41"/>
    </row>
    <row r="53" spans="1:6" x14ac:dyDescent="0.2">
      <c r="A53" s="41"/>
      <c r="B53" s="41"/>
      <c r="C53" s="41"/>
      <c r="D53" s="41"/>
      <c r="E53" s="41"/>
      <c r="F53" s="41"/>
    </row>
    <row r="54" spans="1:6" s="215" customFormat="1" x14ac:dyDescent="0.2">
      <c r="A54" s="214"/>
      <c r="B54" s="214"/>
      <c r="C54" s="214"/>
      <c r="D54" s="214"/>
      <c r="E54" s="214"/>
      <c r="F54" s="214"/>
    </row>
    <row r="55" spans="1:6" s="215" customFormat="1" x14ac:dyDescent="0.2">
      <c r="A55" s="214"/>
      <c r="B55" s="214"/>
      <c r="C55" s="214"/>
      <c r="D55" s="214"/>
      <c r="E55" s="214"/>
      <c r="F55" s="214"/>
    </row>
    <row r="56" spans="1:6" s="215" customFormat="1" x14ac:dyDescent="0.2">
      <c r="A56" s="214"/>
      <c r="B56" s="214"/>
      <c r="C56" s="214"/>
      <c r="D56" s="214"/>
      <c r="E56" s="214"/>
      <c r="F56" s="214"/>
    </row>
    <row r="57" spans="1:6" s="215" customFormat="1" x14ac:dyDescent="0.2">
      <c r="A57" s="214"/>
      <c r="B57" s="214"/>
      <c r="C57" s="214"/>
      <c r="D57" s="214"/>
      <c r="E57" s="214"/>
      <c r="F57" s="214"/>
    </row>
    <row r="58" spans="1:6" s="215" customFormat="1" x14ac:dyDescent="0.2">
      <c r="A58" s="214"/>
      <c r="B58" s="214"/>
      <c r="C58" s="214"/>
      <c r="D58" s="214"/>
      <c r="E58" s="214"/>
      <c r="F58" s="214"/>
    </row>
    <row r="59" spans="1:6" s="215" customFormat="1" x14ac:dyDescent="0.2">
      <c r="A59" s="214"/>
      <c r="B59" s="214"/>
      <c r="C59" s="214"/>
      <c r="D59" s="214"/>
      <c r="E59" s="214"/>
      <c r="F59" s="214"/>
    </row>
    <row r="60" spans="1:6" s="215" customFormat="1" x14ac:dyDescent="0.2">
      <c r="A60" s="214"/>
      <c r="B60" s="214"/>
      <c r="C60" s="214"/>
      <c r="D60" s="214"/>
      <c r="E60" s="214"/>
      <c r="F60" s="214"/>
    </row>
    <row r="61" spans="1:6" s="215" customFormat="1" x14ac:dyDescent="0.2"/>
    <row r="62" spans="1:6" s="215" customFormat="1" x14ac:dyDescent="0.2"/>
    <row r="63" spans="1:6" s="215" customFormat="1" x14ac:dyDescent="0.2"/>
    <row r="64" spans="1:6" s="215" customFormat="1" x14ac:dyDescent="0.2"/>
    <row r="65" s="215" customFormat="1" x14ac:dyDescent="0.2"/>
    <row r="66" s="215" customFormat="1" x14ac:dyDescent="0.2"/>
    <row r="67" s="215" customFormat="1" x14ac:dyDescent="0.2"/>
    <row r="68" s="215" customFormat="1" x14ac:dyDescent="0.2"/>
    <row r="69" s="215" customFormat="1" x14ac:dyDescent="0.2"/>
    <row r="70" s="215" customFormat="1" x14ac:dyDescent="0.2"/>
    <row r="71" s="215" customFormat="1" x14ac:dyDescent="0.2"/>
    <row r="72" s="215" customFormat="1" x14ac:dyDescent="0.2"/>
    <row r="73" s="215" customFormat="1" x14ac:dyDescent="0.2"/>
    <row r="74" s="215" customFormat="1" x14ac:dyDescent="0.2"/>
    <row r="75" s="215" customFormat="1" x14ac:dyDescent="0.2"/>
    <row r="76" s="215" customFormat="1" x14ac:dyDescent="0.2"/>
    <row r="77" s="215" customFormat="1" x14ac:dyDescent="0.2"/>
    <row r="78" s="215" customFormat="1" x14ac:dyDescent="0.2"/>
    <row r="79" s="215" customFormat="1" x14ac:dyDescent="0.2"/>
    <row r="80" s="215" customFormat="1" x14ac:dyDescent="0.2"/>
    <row r="81" s="215" customFormat="1" x14ac:dyDescent="0.2"/>
    <row r="82" s="215" customFormat="1" x14ac:dyDescent="0.2"/>
    <row r="83" s="215" customFormat="1" x14ac:dyDescent="0.2"/>
    <row r="84" s="215" customFormat="1" x14ac:dyDescent="0.2"/>
    <row r="85" s="215" customFormat="1" x14ac:dyDescent="0.2"/>
    <row r="86" s="215" customFormat="1" x14ac:dyDescent="0.2"/>
    <row r="87" s="215" customFormat="1" x14ac:dyDescent="0.2"/>
    <row r="88" s="215" customFormat="1" x14ac:dyDescent="0.2"/>
    <row r="89" s="215" customFormat="1" x14ac:dyDescent="0.2"/>
    <row r="90" s="215" customFormat="1" x14ac:dyDescent="0.2"/>
    <row r="91" s="215" customFormat="1" x14ac:dyDescent="0.2"/>
    <row r="92" s="215" customFormat="1" x14ac:dyDescent="0.2"/>
    <row r="93" s="215" customFormat="1" x14ac:dyDescent="0.2"/>
    <row r="94" s="215" customFormat="1" x14ac:dyDescent="0.2"/>
    <row r="95" s="215" customFormat="1" x14ac:dyDescent="0.2"/>
    <row r="96" s="215" customFormat="1" x14ac:dyDescent="0.2"/>
    <row r="97" s="215" customFormat="1" x14ac:dyDescent="0.2"/>
    <row r="98" s="215" customFormat="1" x14ac:dyDescent="0.2"/>
    <row r="99" s="215" customFormat="1" x14ac:dyDescent="0.2"/>
    <row r="100" s="215" customFormat="1" x14ac:dyDescent="0.2"/>
    <row r="101" s="215" customFormat="1" x14ac:dyDescent="0.2"/>
    <row r="102" s="215" customFormat="1" x14ac:dyDescent="0.2"/>
    <row r="103" s="215" customFormat="1" x14ac:dyDescent="0.2"/>
    <row r="104" s="215" customFormat="1" x14ac:dyDescent="0.2"/>
    <row r="105" s="215" customFormat="1" x14ac:dyDescent="0.2"/>
    <row r="106" s="215" customFormat="1" x14ac:dyDescent="0.2"/>
    <row r="107" s="215" customFormat="1" x14ac:dyDescent="0.2"/>
    <row r="108" s="215" customFormat="1" x14ac:dyDescent="0.2"/>
    <row r="109" s="215" customFormat="1" x14ac:dyDescent="0.2"/>
    <row r="110" s="215" customFormat="1" x14ac:dyDescent="0.2"/>
    <row r="111" s="215" customFormat="1" x14ac:dyDescent="0.2"/>
    <row r="112" s="215" customFormat="1" x14ac:dyDescent="0.2"/>
    <row r="113" s="215" customFormat="1" x14ac:dyDescent="0.2"/>
    <row r="114" s="215" customFormat="1" x14ac:dyDescent="0.2"/>
    <row r="115" s="215" customFormat="1" x14ac:dyDescent="0.2"/>
    <row r="116" s="215" customFormat="1" x14ac:dyDescent="0.2"/>
    <row r="117" s="215" customFormat="1" x14ac:dyDescent="0.2"/>
    <row r="118" s="215" customFormat="1" x14ac:dyDescent="0.2"/>
    <row r="119" s="215" customFormat="1" x14ac:dyDescent="0.2"/>
    <row r="120" s="215" customFormat="1" x14ac:dyDescent="0.2"/>
    <row r="121" s="215" customFormat="1" x14ac:dyDescent="0.2"/>
    <row r="122" s="215" customFormat="1" x14ac:dyDescent="0.2"/>
    <row r="123" s="215" customFormat="1" x14ac:dyDescent="0.2"/>
    <row r="124" s="215" customFormat="1" x14ac:dyDescent="0.2"/>
    <row r="125" s="215" customFormat="1" x14ac:dyDescent="0.2"/>
    <row r="126" s="215" customFormat="1" x14ac:dyDescent="0.2"/>
    <row r="127" s="215" customFormat="1" x14ac:dyDescent="0.2"/>
    <row r="128" s="215" customFormat="1" x14ac:dyDescent="0.2"/>
    <row r="129" s="215" customFormat="1" x14ac:dyDescent="0.2"/>
    <row r="130" s="215" customFormat="1" x14ac:dyDescent="0.2"/>
    <row r="131" s="215" customFormat="1" x14ac:dyDescent="0.2"/>
    <row r="132" s="215" customFormat="1" x14ac:dyDescent="0.2"/>
    <row r="133" s="215" customFormat="1" x14ac:dyDescent="0.2"/>
    <row r="134" s="215" customFormat="1" x14ac:dyDescent="0.2"/>
    <row r="135" s="215" customFormat="1" x14ac:dyDescent="0.2"/>
    <row r="136" s="215" customFormat="1" x14ac:dyDescent="0.2"/>
    <row r="137" s="215" customFormat="1" x14ac:dyDescent="0.2"/>
    <row r="138" s="215" customFormat="1" x14ac:dyDescent="0.2"/>
    <row r="139" s="215" customFormat="1" x14ac:dyDescent="0.2"/>
    <row r="140" s="215" customFormat="1" x14ac:dyDescent="0.2"/>
    <row r="141" s="215" customFormat="1" x14ac:dyDescent="0.2"/>
    <row r="142" s="215" customFormat="1" x14ac:dyDescent="0.2"/>
    <row r="143" s="215" customFormat="1" x14ac:dyDescent="0.2"/>
    <row r="144" s="215" customFormat="1" x14ac:dyDescent="0.2"/>
    <row r="145" s="215" customFormat="1" x14ac:dyDescent="0.2"/>
    <row r="146" s="215" customFormat="1" x14ac:dyDescent="0.2"/>
    <row r="147" s="215" customFormat="1" x14ac:dyDescent="0.2"/>
    <row r="148" s="215" customFormat="1" x14ac:dyDescent="0.2"/>
    <row r="149" s="215" customFormat="1" x14ac:dyDescent="0.2"/>
    <row r="150" s="215" customFormat="1" x14ac:dyDescent="0.2"/>
    <row r="151" s="215" customFormat="1" x14ac:dyDescent="0.2"/>
    <row r="152" s="215" customFormat="1" x14ac:dyDescent="0.2"/>
    <row r="153" s="215" customFormat="1" x14ac:dyDescent="0.2"/>
    <row r="154" s="215" customFormat="1" x14ac:dyDescent="0.2"/>
    <row r="155" s="215" customFormat="1" x14ac:dyDescent="0.2"/>
    <row r="156" s="215" customFormat="1" x14ac:dyDescent="0.2"/>
    <row r="157" s="215" customFormat="1" x14ac:dyDescent="0.2"/>
    <row r="158" s="215" customFormat="1" x14ac:dyDescent="0.2"/>
    <row r="159" s="215" customFormat="1" x14ac:dyDescent="0.2"/>
    <row r="160" s="215" customFormat="1" x14ac:dyDescent="0.2"/>
    <row r="161" s="215" customFormat="1" x14ac:dyDescent="0.2"/>
    <row r="162" s="215" customFormat="1" x14ac:dyDescent="0.2"/>
    <row r="163" s="215" customFormat="1" x14ac:dyDescent="0.2"/>
    <row r="164" s="215" customFormat="1" x14ac:dyDescent="0.2"/>
    <row r="165" s="215" customFormat="1" x14ac:dyDescent="0.2"/>
    <row r="166" s="215" customFormat="1" x14ac:dyDescent="0.2"/>
    <row r="167" s="215" customFormat="1" x14ac:dyDescent="0.2"/>
    <row r="168" s="215" customFormat="1" x14ac:dyDescent="0.2"/>
    <row r="169" s="215" customFormat="1" x14ac:dyDescent="0.2"/>
    <row r="170" s="215" customFormat="1" x14ac:dyDescent="0.2"/>
    <row r="171" s="215" customFormat="1" x14ac:dyDescent="0.2"/>
    <row r="172" s="215" customFormat="1" x14ac:dyDescent="0.2"/>
    <row r="173" s="215" customFormat="1" x14ac:dyDescent="0.2"/>
    <row r="174" s="215" customFormat="1" x14ac:dyDescent="0.2"/>
    <row r="175" s="215" customFormat="1" x14ac:dyDescent="0.2"/>
    <row r="176" s="215" customFormat="1" x14ac:dyDescent="0.2"/>
    <row r="177" s="215" customFormat="1" x14ac:dyDescent="0.2"/>
    <row r="178" s="215" customFormat="1" x14ac:dyDescent="0.2"/>
    <row r="179" s="215" customFormat="1" x14ac:dyDescent="0.2"/>
    <row r="180" s="215" customFormat="1" x14ac:dyDescent="0.2"/>
    <row r="181" s="215" customFormat="1" x14ac:dyDescent="0.2"/>
    <row r="182" s="215" customFormat="1" x14ac:dyDescent="0.2"/>
    <row r="183" s="215" customFormat="1" x14ac:dyDescent="0.2"/>
    <row r="184" s="215" customFormat="1" x14ac:dyDescent="0.2"/>
    <row r="185" s="215" customFormat="1" x14ac:dyDescent="0.2"/>
    <row r="186" s="215" customFormat="1" x14ac:dyDescent="0.2"/>
    <row r="187" s="215" customFormat="1" x14ac:dyDescent="0.2"/>
    <row r="188" s="215" customFormat="1" x14ac:dyDescent="0.2"/>
    <row r="189" s="215" customFormat="1" x14ac:dyDescent="0.2"/>
    <row r="190" s="215" customFormat="1" x14ac:dyDescent="0.2"/>
    <row r="191" s="215" customFormat="1" x14ac:dyDescent="0.2"/>
    <row r="192" s="215" customFormat="1" x14ac:dyDescent="0.2"/>
    <row r="193" s="215" customFormat="1" x14ac:dyDescent="0.2"/>
    <row r="194" s="215" customFormat="1" x14ac:dyDescent="0.2"/>
    <row r="195" s="215" customFormat="1" x14ac:dyDescent="0.2"/>
    <row r="196" s="215" customFormat="1" x14ac:dyDescent="0.2"/>
    <row r="197" s="215" customFormat="1" x14ac:dyDescent="0.2"/>
    <row r="198" s="215" customFormat="1" x14ac:dyDescent="0.2"/>
    <row r="199" s="215" customFormat="1" x14ac:dyDescent="0.2"/>
    <row r="200" s="215" customFormat="1" x14ac:dyDescent="0.2"/>
    <row r="201" s="215" customFormat="1" x14ac:dyDescent="0.2"/>
    <row r="202" s="215" customFormat="1" x14ac:dyDescent="0.2"/>
    <row r="203" s="215" customFormat="1" x14ac:dyDescent="0.2"/>
    <row r="204" s="215" customFormat="1" x14ac:dyDescent="0.2"/>
    <row r="205" s="215" customFormat="1" x14ac:dyDescent="0.2"/>
    <row r="206" s="215" customFormat="1" x14ac:dyDescent="0.2"/>
    <row r="207" s="215" customFormat="1" x14ac:dyDescent="0.2"/>
    <row r="208" s="215" customFormat="1" x14ac:dyDescent="0.2"/>
    <row r="209" s="215" customFormat="1" x14ac:dyDescent="0.2"/>
    <row r="210" s="215" customFormat="1" x14ac:dyDescent="0.2"/>
    <row r="211" s="215" customFormat="1" x14ac:dyDescent="0.2"/>
    <row r="212" s="215" customFormat="1" x14ac:dyDescent="0.2"/>
    <row r="213" s="215" customFormat="1" x14ac:dyDescent="0.2"/>
    <row r="214" s="215" customFormat="1" x14ac:dyDescent="0.2"/>
    <row r="215" s="215" customFormat="1" x14ac:dyDescent="0.2"/>
    <row r="216" s="215" customFormat="1" x14ac:dyDescent="0.2"/>
    <row r="217" s="215" customFormat="1" x14ac:dyDescent="0.2"/>
    <row r="218" s="215" customFormat="1" x14ac:dyDescent="0.2"/>
    <row r="219" s="215" customFormat="1" x14ac:dyDescent="0.2"/>
    <row r="220" s="215" customFormat="1" x14ac:dyDescent="0.2"/>
    <row r="221" s="215" customFormat="1" x14ac:dyDescent="0.2"/>
    <row r="222" s="215" customFormat="1" x14ac:dyDescent="0.2"/>
    <row r="223" s="215" customFormat="1" x14ac:dyDescent="0.2"/>
    <row r="224" s="215" customFormat="1" x14ac:dyDescent="0.2"/>
    <row r="225" s="215" customFormat="1" x14ac:dyDescent="0.2"/>
    <row r="226" s="215" customFormat="1" x14ac:dyDescent="0.2"/>
    <row r="227" s="215" customFormat="1" x14ac:dyDescent="0.2"/>
    <row r="228" s="215" customFormat="1" x14ac:dyDescent="0.2"/>
    <row r="229" s="215" customFormat="1" x14ac:dyDescent="0.2"/>
    <row r="230" s="215" customFormat="1" x14ac:dyDescent="0.2"/>
    <row r="231" s="215" customFormat="1" x14ac:dyDescent="0.2"/>
    <row r="232" s="215" customFormat="1" x14ac:dyDescent="0.2"/>
    <row r="233" s="215" customFormat="1" x14ac:dyDescent="0.2"/>
    <row r="234" s="215" customFormat="1" x14ac:dyDescent="0.2"/>
    <row r="235" s="215" customFormat="1" x14ac:dyDescent="0.2"/>
    <row r="236" s="215" customFormat="1" x14ac:dyDescent="0.2"/>
    <row r="237" s="215" customFormat="1" x14ac:dyDescent="0.2"/>
    <row r="238" s="215" customFormat="1" x14ac:dyDescent="0.2"/>
    <row r="239" s="215" customFormat="1" x14ac:dyDescent="0.2"/>
    <row r="240" s="215" customFormat="1" x14ac:dyDescent="0.2"/>
    <row r="241" s="215" customFormat="1" x14ac:dyDescent="0.2"/>
    <row r="242" s="215" customFormat="1" x14ac:dyDescent="0.2"/>
    <row r="243" s="215" customFormat="1" x14ac:dyDescent="0.2"/>
    <row r="244" s="215" customFormat="1" x14ac:dyDescent="0.2"/>
    <row r="245" s="215" customFormat="1" x14ac:dyDescent="0.2"/>
    <row r="246" s="215" customFormat="1" x14ac:dyDescent="0.2"/>
    <row r="247" s="215" customFormat="1" x14ac:dyDescent="0.2"/>
    <row r="248" s="215" customFormat="1" x14ac:dyDescent="0.2"/>
    <row r="249" s="215" customFormat="1" x14ac:dyDescent="0.2"/>
    <row r="250" s="215" customFormat="1" x14ac:dyDescent="0.2"/>
    <row r="251" s="215" customFormat="1" x14ac:dyDescent="0.2"/>
    <row r="252" s="215" customFormat="1" x14ac:dyDescent="0.2"/>
    <row r="253" s="215" customFormat="1" x14ac:dyDescent="0.2"/>
    <row r="254" s="215" customFormat="1" x14ac:dyDescent="0.2"/>
    <row r="255" s="215" customFormat="1" x14ac:dyDescent="0.2"/>
    <row r="256" s="215" customFormat="1" x14ac:dyDescent="0.2"/>
    <row r="257" s="215" customFormat="1" x14ac:dyDescent="0.2"/>
    <row r="258" s="215" customFormat="1" x14ac:dyDescent="0.2"/>
    <row r="259" s="215" customFormat="1" x14ac:dyDescent="0.2"/>
    <row r="260" s="215" customFormat="1" x14ac:dyDescent="0.2"/>
    <row r="261" s="215" customFormat="1" x14ac:dyDescent="0.2"/>
    <row r="262" s="215" customFormat="1" x14ac:dyDescent="0.2"/>
    <row r="263" s="215" customFormat="1" x14ac:dyDescent="0.2"/>
    <row r="264" s="215" customFormat="1" x14ac:dyDescent="0.2"/>
    <row r="265" s="215" customFormat="1" x14ac:dyDescent="0.2"/>
    <row r="266" s="215" customFormat="1" x14ac:dyDescent="0.2"/>
    <row r="267" s="215" customFormat="1" x14ac:dyDescent="0.2"/>
    <row r="268" s="215" customFormat="1" x14ac:dyDescent="0.2"/>
    <row r="269" s="215" customFormat="1" x14ac:dyDescent="0.2"/>
    <row r="270" s="215" customFormat="1" x14ac:dyDescent="0.2"/>
    <row r="271" s="215" customFormat="1" x14ac:dyDescent="0.2"/>
    <row r="272" s="215" customFormat="1" x14ac:dyDescent="0.2"/>
    <row r="273" s="215" customFormat="1" x14ac:dyDescent="0.2"/>
    <row r="274" s="215" customFormat="1" x14ac:dyDescent="0.2"/>
    <row r="275" s="215" customFormat="1" x14ac:dyDescent="0.2"/>
    <row r="276" s="215" customFormat="1" x14ac:dyDescent="0.2"/>
    <row r="277" s="215" customFormat="1" x14ac:dyDescent="0.2"/>
    <row r="278" s="215" customFormat="1" x14ac:dyDescent="0.2"/>
    <row r="279" s="215" customFormat="1" x14ac:dyDescent="0.2"/>
    <row r="280" s="215" customFormat="1" x14ac:dyDescent="0.2"/>
    <row r="281" s="215" customFormat="1" x14ac:dyDescent="0.2"/>
    <row r="282" s="215" customFormat="1" x14ac:dyDescent="0.2"/>
    <row r="283" s="215" customFormat="1" x14ac:dyDescent="0.2"/>
    <row r="284" s="215" customFormat="1" x14ac:dyDescent="0.2"/>
    <row r="285" s="215" customFormat="1" x14ac:dyDescent="0.2"/>
    <row r="286" s="215" customFormat="1" x14ac:dyDescent="0.2"/>
    <row r="287" s="215" customFormat="1" x14ac:dyDescent="0.2"/>
    <row r="288" s="215" customFormat="1" x14ac:dyDescent="0.2"/>
    <row r="289" s="215" customFormat="1" x14ac:dyDescent="0.2"/>
    <row r="290" s="215" customFormat="1" x14ac:dyDescent="0.2"/>
    <row r="291" s="215" customFormat="1" x14ac:dyDescent="0.2"/>
    <row r="292" s="215" customFormat="1" x14ac:dyDescent="0.2"/>
    <row r="293" s="215" customFormat="1" x14ac:dyDescent="0.2"/>
    <row r="294" s="215" customFormat="1" x14ac:dyDescent="0.2"/>
    <row r="295" s="215" customFormat="1" x14ac:dyDescent="0.2"/>
    <row r="296" s="215" customFormat="1" x14ac:dyDescent="0.2"/>
    <row r="297" s="215" customFormat="1" x14ac:dyDescent="0.2"/>
    <row r="298" s="215" customFormat="1" x14ac:dyDescent="0.2"/>
    <row r="299" s="215" customFormat="1" x14ac:dyDescent="0.2"/>
    <row r="300" s="215" customFormat="1" x14ac:dyDescent="0.2"/>
    <row r="301" s="215" customFormat="1" x14ac:dyDescent="0.2"/>
    <row r="302" s="215" customFormat="1" x14ac:dyDescent="0.2"/>
    <row r="303" s="215" customFormat="1" x14ac:dyDescent="0.2"/>
    <row r="304" s="215" customFormat="1" x14ac:dyDescent="0.2"/>
    <row r="305" s="215" customFormat="1" x14ac:dyDescent="0.2"/>
    <row r="306" s="215" customFormat="1" x14ac:dyDescent="0.2"/>
    <row r="307" s="215" customFormat="1" x14ac:dyDescent="0.2"/>
    <row r="308" s="215" customFormat="1" x14ac:dyDescent="0.2"/>
    <row r="309" s="215" customFormat="1" x14ac:dyDescent="0.2"/>
    <row r="310" s="215" customFormat="1" x14ac:dyDescent="0.2"/>
    <row r="311" s="215" customFormat="1" x14ac:dyDescent="0.2"/>
    <row r="312" s="215" customFormat="1" x14ac:dyDescent="0.2"/>
    <row r="313" s="215" customFormat="1" x14ac:dyDescent="0.2"/>
    <row r="314" s="215" customFormat="1" x14ac:dyDescent="0.2"/>
    <row r="315" s="215" customFormat="1" x14ac:dyDescent="0.2"/>
    <row r="316" s="215" customFormat="1" x14ac:dyDescent="0.2"/>
    <row r="317" s="215" customFormat="1" x14ac:dyDescent="0.2"/>
    <row r="318" s="215" customFormat="1" x14ac:dyDescent="0.2"/>
    <row r="319" s="215" customFormat="1" x14ac:dyDescent="0.2"/>
    <row r="320" s="215" customFormat="1" x14ac:dyDescent="0.2"/>
    <row r="321" s="215" customFormat="1" x14ac:dyDescent="0.2"/>
    <row r="322" s="215" customFormat="1" x14ac:dyDescent="0.2"/>
    <row r="323" s="215" customFormat="1" x14ac:dyDescent="0.2"/>
    <row r="324" s="215" customFormat="1" x14ac:dyDescent="0.2"/>
    <row r="325" s="215" customFormat="1" x14ac:dyDescent="0.2"/>
    <row r="326" s="215" customFormat="1" x14ac:dyDescent="0.2"/>
    <row r="327" s="215" customFormat="1" x14ac:dyDescent="0.2"/>
    <row r="328" s="215" customFormat="1" x14ac:dyDescent="0.2"/>
    <row r="329" s="215" customFormat="1" x14ac:dyDescent="0.2"/>
    <row r="330" s="215" customFormat="1" x14ac:dyDescent="0.2"/>
    <row r="331" s="215" customFormat="1" x14ac:dyDescent="0.2"/>
    <row r="332" s="215" customFormat="1" x14ac:dyDescent="0.2"/>
    <row r="333" s="215" customFormat="1" x14ac:dyDescent="0.2"/>
    <row r="334" s="215" customFormat="1" x14ac:dyDescent="0.2"/>
    <row r="335" s="215" customFormat="1" x14ac:dyDescent="0.2"/>
    <row r="336" s="215" customFormat="1" x14ac:dyDescent="0.2"/>
    <row r="337" s="215" customFormat="1" x14ac:dyDescent="0.2"/>
    <row r="338" s="215" customFormat="1" x14ac:dyDescent="0.2"/>
    <row r="339" s="215" customFormat="1" x14ac:dyDescent="0.2"/>
    <row r="340" s="215" customFormat="1" x14ac:dyDescent="0.2"/>
    <row r="341" s="215" customFormat="1" x14ac:dyDescent="0.2"/>
    <row r="342" s="215" customFormat="1" x14ac:dyDescent="0.2"/>
    <row r="343" s="215" customFormat="1" x14ac:dyDescent="0.2"/>
    <row r="344" s="215" customFormat="1" x14ac:dyDescent="0.2"/>
    <row r="345" s="215" customFormat="1" x14ac:dyDescent="0.2"/>
    <row r="346" s="215" customFormat="1" x14ac:dyDescent="0.2"/>
    <row r="347" s="215" customFormat="1" x14ac:dyDescent="0.2"/>
    <row r="348" s="215" customFormat="1" x14ac:dyDescent="0.2"/>
    <row r="349" s="215" customFormat="1" x14ac:dyDescent="0.2"/>
    <row r="350" s="215" customFormat="1" x14ac:dyDescent="0.2"/>
    <row r="351" s="215" customFormat="1" x14ac:dyDescent="0.2"/>
    <row r="352" s="215" customFormat="1" x14ac:dyDescent="0.2"/>
    <row r="353" s="215" customFormat="1" x14ac:dyDescent="0.2"/>
    <row r="354" s="215" customFormat="1" x14ac:dyDescent="0.2"/>
    <row r="355" s="215" customFormat="1" x14ac:dyDescent="0.2"/>
    <row r="356" s="215" customFormat="1" x14ac:dyDescent="0.2"/>
    <row r="357" s="215" customFormat="1" x14ac:dyDescent="0.2"/>
    <row r="358" s="215" customFormat="1" x14ac:dyDescent="0.2"/>
    <row r="359" s="215" customFormat="1" x14ac:dyDescent="0.2"/>
    <row r="360" s="215" customFormat="1" x14ac:dyDescent="0.2"/>
    <row r="361" s="215" customFormat="1" x14ac:dyDescent="0.2"/>
    <row r="362" s="215" customFormat="1" x14ac:dyDescent="0.2"/>
    <row r="363" s="215" customFormat="1" x14ac:dyDescent="0.2"/>
    <row r="364" s="215" customFormat="1" x14ac:dyDescent="0.2"/>
    <row r="365" s="215" customFormat="1" x14ac:dyDescent="0.2"/>
    <row r="366" s="215" customFormat="1" x14ac:dyDescent="0.2"/>
    <row r="367" s="215" customFormat="1" x14ac:dyDescent="0.2"/>
    <row r="368" s="215" customFormat="1" x14ac:dyDescent="0.2"/>
    <row r="369" s="215" customFormat="1" x14ac:dyDescent="0.2"/>
    <row r="370" s="215" customFormat="1" x14ac:dyDescent="0.2"/>
    <row r="371" s="215" customFormat="1" x14ac:dyDescent="0.2"/>
    <row r="372" s="215" customFormat="1" x14ac:dyDescent="0.2"/>
    <row r="373" s="215" customFormat="1" x14ac:dyDescent="0.2"/>
    <row r="374" s="215" customFormat="1" x14ac:dyDescent="0.2"/>
    <row r="375" s="215" customFormat="1" x14ac:dyDescent="0.2"/>
    <row r="376" s="215" customFormat="1" x14ac:dyDescent="0.2"/>
    <row r="377" s="215" customFormat="1" x14ac:dyDescent="0.2"/>
    <row r="378" s="215" customFormat="1" x14ac:dyDescent="0.2"/>
    <row r="379" s="215" customFormat="1" x14ac:dyDescent="0.2"/>
    <row r="380" s="215" customFormat="1" x14ac:dyDescent="0.2"/>
    <row r="381" s="215" customFormat="1" x14ac:dyDescent="0.2"/>
    <row r="382" s="215" customFormat="1" x14ac:dyDescent="0.2"/>
    <row r="383" s="215" customFormat="1" x14ac:dyDescent="0.2"/>
    <row r="384" s="215" customFormat="1" x14ac:dyDescent="0.2"/>
    <row r="385" s="215" customFormat="1" x14ac:dyDescent="0.2"/>
    <row r="386" s="215" customFormat="1" x14ac:dyDescent="0.2"/>
    <row r="387" s="215" customFormat="1" x14ac:dyDescent="0.2"/>
    <row r="388" s="215" customFormat="1" x14ac:dyDescent="0.2"/>
    <row r="389" s="215" customFormat="1" x14ac:dyDescent="0.2"/>
    <row r="390" s="215" customFormat="1" x14ac:dyDescent="0.2"/>
    <row r="391" s="215" customFormat="1" x14ac:dyDescent="0.2"/>
    <row r="392" s="215" customFormat="1" x14ac:dyDescent="0.2"/>
    <row r="393" s="215" customFormat="1" x14ac:dyDescent="0.2"/>
    <row r="394" s="215" customFormat="1" x14ac:dyDescent="0.2"/>
    <row r="395" s="215" customFormat="1" x14ac:dyDescent="0.2"/>
    <row r="396" s="215" customFormat="1" x14ac:dyDescent="0.2"/>
    <row r="397" s="215" customFormat="1" x14ac:dyDescent="0.2"/>
    <row r="398" s="215" customFormat="1" x14ac:dyDescent="0.2"/>
    <row r="399" s="215" customFormat="1" x14ac:dyDescent="0.2"/>
    <row r="400" s="215" customFormat="1" x14ac:dyDescent="0.2"/>
    <row r="401" s="215" customFormat="1" x14ac:dyDescent="0.2"/>
    <row r="402" s="215" customFormat="1" x14ac:dyDescent="0.2"/>
    <row r="403" s="215" customFormat="1" x14ac:dyDescent="0.2"/>
    <row r="404" s="215" customFormat="1" x14ac:dyDescent="0.2"/>
    <row r="405" s="215" customFormat="1" x14ac:dyDescent="0.2"/>
    <row r="406" s="215" customFormat="1" x14ac:dyDescent="0.2"/>
    <row r="407" s="215" customFormat="1" x14ac:dyDescent="0.2"/>
    <row r="408" s="215" customFormat="1" x14ac:dyDescent="0.2"/>
    <row r="409" s="215" customFormat="1" x14ac:dyDescent="0.2"/>
    <row r="410" s="215" customFormat="1" x14ac:dyDescent="0.2"/>
    <row r="411" s="215" customFormat="1" x14ac:dyDescent="0.2"/>
    <row r="412" s="215" customFormat="1" x14ac:dyDescent="0.2"/>
    <row r="413" s="215" customFormat="1" x14ac:dyDescent="0.2"/>
    <row r="414" s="215" customFormat="1" x14ac:dyDescent="0.2"/>
    <row r="415" s="215" customFormat="1" x14ac:dyDescent="0.2"/>
    <row r="416" s="215" customFormat="1" x14ac:dyDescent="0.2"/>
    <row r="417" s="215" customFormat="1" x14ac:dyDescent="0.2"/>
    <row r="418" s="215" customFormat="1" x14ac:dyDescent="0.2"/>
    <row r="419" s="215" customFormat="1" x14ac:dyDescent="0.2"/>
    <row r="420" s="215" customFormat="1" x14ac:dyDescent="0.2"/>
    <row r="421" s="215" customFormat="1" x14ac:dyDescent="0.2"/>
    <row r="422" s="215" customFormat="1" x14ac:dyDescent="0.2"/>
    <row r="423" s="215" customFormat="1" x14ac:dyDescent="0.2"/>
    <row r="424" s="215" customFormat="1" x14ac:dyDescent="0.2"/>
    <row r="425" s="215" customFormat="1" x14ac:dyDescent="0.2"/>
    <row r="426" s="215" customFormat="1" x14ac:dyDescent="0.2"/>
    <row r="427" s="215" customFormat="1" x14ac:dyDescent="0.2"/>
    <row r="428" s="215" customFormat="1" x14ac:dyDescent="0.2"/>
    <row r="429" s="215" customFormat="1" x14ac:dyDescent="0.2"/>
    <row r="430" s="215" customFormat="1" x14ac:dyDescent="0.2"/>
    <row r="431" s="215" customFormat="1" x14ac:dyDescent="0.2"/>
    <row r="432" s="215" customFormat="1" x14ac:dyDescent="0.2"/>
    <row r="433" s="215" customFormat="1" x14ac:dyDescent="0.2"/>
    <row r="434" s="215" customFormat="1" x14ac:dyDescent="0.2"/>
    <row r="435" s="215" customFormat="1" x14ac:dyDescent="0.2"/>
    <row r="436" s="215" customFormat="1" x14ac:dyDescent="0.2"/>
    <row r="437" s="215" customFormat="1" x14ac:dyDescent="0.2"/>
    <row r="438" s="215" customFormat="1" x14ac:dyDescent="0.2"/>
    <row r="439" s="215" customFormat="1" x14ac:dyDescent="0.2"/>
    <row r="440" s="215" customFormat="1" x14ac:dyDescent="0.2"/>
    <row r="441" s="215" customFormat="1" x14ac:dyDescent="0.2"/>
    <row r="442" s="215" customFormat="1" x14ac:dyDescent="0.2"/>
    <row r="443" s="215" customFormat="1" x14ac:dyDescent="0.2"/>
    <row r="444" s="215" customFormat="1" x14ac:dyDescent="0.2"/>
    <row r="445" s="215" customFormat="1" x14ac:dyDescent="0.2"/>
    <row r="446" s="215" customFormat="1" x14ac:dyDescent="0.2"/>
    <row r="447" s="215" customFormat="1" x14ac:dyDescent="0.2"/>
    <row r="448" s="215" customFormat="1" x14ac:dyDescent="0.2"/>
    <row r="449" s="215" customFormat="1" x14ac:dyDescent="0.2"/>
    <row r="450" s="215" customFormat="1" x14ac:dyDescent="0.2"/>
    <row r="451" s="215" customFormat="1" x14ac:dyDescent="0.2"/>
    <row r="452" s="215" customFormat="1" x14ac:dyDescent="0.2"/>
    <row r="453" s="215" customFormat="1" x14ac:dyDescent="0.2"/>
    <row r="454" s="215" customFormat="1" x14ac:dyDescent="0.2"/>
    <row r="455" s="215" customFormat="1" x14ac:dyDescent="0.2"/>
    <row r="456" s="215" customFormat="1" x14ac:dyDescent="0.2"/>
    <row r="457" s="215" customFormat="1" x14ac:dyDescent="0.2"/>
    <row r="458" s="215" customFormat="1" x14ac:dyDescent="0.2"/>
    <row r="459" s="215" customFormat="1" x14ac:dyDescent="0.2"/>
    <row r="460" s="215" customFormat="1" x14ac:dyDescent="0.2"/>
    <row r="461" s="215" customFormat="1" x14ac:dyDescent="0.2"/>
    <row r="462" s="215" customFormat="1" x14ac:dyDescent="0.2"/>
    <row r="463" s="215" customFormat="1" x14ac:dyDescent="0.2"/>
    <row r="464" s="215" customFormat="1" x14ac:dyDescent="0.2"/>
    <row r="465" s="215" customFormat="1" x14ac:dyDescent="0.2"/>
    <row r="466" s="215" customFormat="1" x14ac:dyDescent="0.2"/>
    <row r="467" s="215" customFormat="1" x14ac:dyDescent="0.2"/>
    <row r="468" s="215" customFormat="1" x14ac:dyDescent="0.2"/>
    <row r="469" s="215" customFormat="1" x14ac:dyDescent="0.2"/>
    <row r="470" s="215" customFormat="1" x14ac:dyDescent="0.2"/>
    <row r="471" s="215" customFormat="1" x14ac:dyDescent="0.2"/>
    <row r="472" s="215" customFormat="1" x14ac:dyDescent="0.2"/>
    <row r="473" s="215" customFormat="1" x14ac:dyDescent="0.2"/>
    <row r="474" s="215" customFormat="1" x14ac:dyDescent="0.2"/>
    <row r="475" s="215" customFormat="1" x14ac:dyDescent="0.2"/>
    <row r="476" s="215" customFormat="1" x14ac:dyDescent="0.2"/>
    <row r="477" s="215" customFormat="1" x14ac:dyDescent="0.2"/>
    <row r="478" s="215" customFormat="1" x14ac:dyDescent="0.2"/>
    <row r="479" s="215" customFormat="1" x14ac:dyDescent="0.2"/>
    <row r="480" s="215" customFormat="1" x14ac:dyDescent="0.2"/>
    <row r="481" s="215" customFormat="1" x14ac:dyDescent="0.2"/>
    <row r="482" s="215" customFormat="1" x14ac:dyDescent="0.2"/>
    <row r="483" s="215" customFormat="1" x14ac:dyDescent="0.2"/>
    <row r="484" s="215" customFormat="1" x14ac:dyDescent="0.2"/>
    <row r="485" s="215" customFormat="1" x14ac:dyDescent="0.2"/>
    <row r="486" s="215" customFormat="1" x14ac:dyDescent="0.2"/>
    <row r="487" s="215" customFormat="1" x14ac:dyDescent="0.2"/>
    <row r="488" s="215" customFormat="1" x14ac:dyDescent="0.2"/>
    <row r="489" s="215" customFormat="1" x14ac:dyDescent="0.2"/>
    <row r="490" s="215" customFormat="1" x14ac:dyDescent="0.2"/>
    <row r="491" s="215" customFormat="1" x14ac:dyDescent="0.2"/>
    <row r="492" s="215" customFormat="1" x14ac:dyDescent="0.2"/>
    <row r="493" s="215" customFormat="1" x14ac:dyDescent="0.2"/>
    <row r="494" s="215" customFormat="1" x14ac:dyDescent="0.2"/>
    <row r="495" s="215" customFormat="1" x14ac:dyDescent="0.2"/>
    <row r="496" s="215" customFormat="1" x14ac:dyDescent="0.2"/>
    <row r="497" s="215" customFormat="1" x14ac:dyDescent="0.2"/>
    <row r="498" s="215" customFormat="1" x14ac:dyDescent="0.2"/>
    <row r="499" s="215" customFormat="1" x14ac:dyDescent="0.2"/>
    <row r="500" s="215" customFormat="1" x14ac:dyDescent="0.2"/>
    <row r="501" s="215" customFormat="1" x14ac:dyDescent="0.2"/>
    <row r="502" s="215" customFormat="1" x14ac:dyDescent="0.2"/>
    <row r="503" s="215" customFormat="1" x14ac:dyDescent="0.2"/>
    <row r="504" s="215" customFormat="1" x14ac:dyDescent="0.2"/>
    <row r="505" s="215" customFormat="1" x14ac:dyDescent="0.2"/>
    <row r="506" s="215" customFormat="1" x14ac:dyDescent="0.2"/>
    <row r="507" s="215" customFormat="1" x14ac:dyDescent="0.2"/>
    <row r="508" s="215" customFormat="1" x14ac:dyDescent="0.2"/>
    <row r="509" s="215" customFormat="1" x14ac:dyDescent="0.2"/>
    <row r="510" s="215" customFormat="1" x14ac:dyDescent="0.2"/>
    <row r="511" s="215" customFormat="1" x14ac:dyDescent="0.2"/>
    <row r="512" s="215" customFormat="1" x14ac:dyDescent="0.2"/>
    <row r="513" s="215" customFormat="1" x14ac:dyDescent="0.2"/>
    <row r="514" s="215" customFormat="1" x14ac:dyDescent="0.2"/>
    <row r="515" s="215" customFormat="1" x14ac:dyDescent="0.2"/>
    <row r="516" s="215" customFormat="1" x14ac:dyDescent="0.2"/>
    <row r="517" s="215" customFormat="1" x14ac:dyDescent="0.2"/>
    <row r="518" s="215" customFormat="1" x14ac:dyDescent="0.2"/>
    <row r="519" s="215" customFormat="1" x14ac:dyDescent="0.2"/>
    <row r="520" s="215" customFormat="1" x14ac:dyDescent="0.2"/>
    <row r="521" s="215" customFormat="1" x14ac:dyDescent="0.2"/>
    <row r="522" s="215" customFormat="1" x14ac:dyDescent="0.2"/>
    <row r="523" s="215" customFormat="1" x14ac:dyDescent="0.2"/>
    <row r="524" s="215" customFormat="1" x14ac:dyDescent="0.2"/>
    <row r="525" s="215" customFormat="1" x14ac:dyDescent="0.2"/>
    <row r="526" s="215" customFormat="1" x14ac:dyDescent="0.2"/>
    <row r="527" s="215" customFormat="1" x14ac:dyDescent="0.2"/>
    <row r="528" s="215" customFormat="1" x14ac:dyDescent="0.2"/>
    <row r="529" s="215" customFormat="1" x14ac:dyDescent="0.2"/>
    <row r="530" s="215" customFormat="1" x14ac:dyDescent="0.2"/>
    <row r="531" s="215" customFormat="1" x14ac:dyDescent="0.2"/>
    <row r="532" s="215" customFormat="1" x14ac:dyDescent="0.2"/>
    <row r="533" s="215" customFormat="1" x14ac:dyDescent="0.2"/>
    <row r="534" s="215" customFormat="1" x14ac:dyDescent="0.2"/>
    <row r="535" s="215" customFormat="1" x14ac:dyDescent="0.2"/>
    <row r="536" s="215" customFormat="1" x14ac:dyDescent="0.2"/>
    <row r="537" s="215" customFormat="1" x14ac:dyDescent="0.2"/>
    <row r="538" s="215" customFormat="1" x14ac:dyDescent="0.2"/>
    <row r="539" s="215" customFormat="1" x14ac:dyDescent="0.2"/>
    <row r="540" s="215" customFormat="1" x14ac:dyDescent="0.2"/>
    <row r="541" s="215" customFormat="1" x14ac:dyDescent="0.2"/>
    <row r="542" s="215" customFormat="1" x14ac:dyDescent="0.2"/>
    <row r="543" s="215" customFormat="1" x14ac:dyDescent="0.2"/>
    <row r="544" s="215" customFormat="1" x14ac:dyDescent="0.2"/>
    <row r="545" s="215" customFormat="1" x14ac:dyDescent="0.2"/>
    <row r="546" s="215" customFormat="1" x14ac:dyDescent="0.2"/>
    <row r="547" s="215" customFormat="1" x14ac:dyDescent="0.2"/>
    <row r="548" s="215" customFormat="1" x14ac:dyDescent="0.2"/>
    <row r="549" s="215" customFormat="1" x14ac:dyDescent="0.2"/>
    <row r="550" s="215" customFormat="1" x14ac:dyDescent="0.2"/>
    <row r="551" s="215" customFormat="1" x14ac:dyDescent="0.2"/>
    <row r="552" s="215" customFormat="1" x14ac:dyDescent="0.2"/>
    <row r="553" s="215" customFormat="1" x14ac:dyDescent="0.2"/>
    <row r="554" s="215" customFormat="1" x14ac:dyDescent="0.2"/>
    <row r="555" s="215" customFormat="1" x14ac:dyDescent="0.2"/>
    <row r="556" s="215" customFormat="1" x14ac:dyDescent="0.2"/>
    <row r="557" s="215" customFormat="1" x14ac:dyDescent="0.2"/>
    <row r="558" s="215" customFormat="1" x14ac:dyDescent="0.2"/>
    <row r="559" s="215" customFormat="1" x14ac:dyDescent="0.2"/>
    <row r="560" s="215" customFormat="1" x14ac:dyDescent="0.2"/>
    <row r="561" s="215" customFormat="1" x14ac:dyDescent="0.2"/>
    <row r="562" s="215" customFormat="1" x14ac:dyDescent="0.2"/>
    <row r="563" s="215" customFormat="1" x14ac:dyDescent="0.2"/>
    <row r="564" s="215" customFormat="1" x14ac:dyDescent="0.2"/>
    <row r="565" s="215" customFormat="1" x14ac:dyDescent="0.2"/>
    <row r="566" s="215" customFormat="1" x14ac:dyDescent="0.2"/>
    <row r="567" s="215" customFormat="1" x14ac:dyDescent="0.2"/>
    <row r="568" s="215" customFormat="1" x14ac:dyDescent="0.2"/>
    <row r="569" s="215" customFormat="1" x14ac:dyDescent="0.2"/>
    <row r="570" s="215" customFormat="1" x14ac:dyDescent="0.2"/>
    <row r="571" s="215" customFormat="1" x14ac:dyDescent="0.2"/>
    <row r="572" s="215" customFormat="1" x14ac:dyDescent="0.2"/>
    <row r="573" s="215" customFormat="1" x14ac:dyDescent="0.2"/>
    <row r="574" s="215" customFormat="1" x14ac:dyDescent="0.2"/>
    <row r="575" s="215" customFormat="1" x14ac:dyDescent="0.2"/>
    <row r="576" s="215" customFormat="1" x14ac:dyDescent="0.2"/>
    <row r="577" s="215" customFormat="1" x14ac:dyDescent="0.2"/>
    <row r="578" s="215" customFormat="1" x14ac:dyDescent="0.2"/>
    <row r="579" s="215" customFormat="1" x14ac:dyDescent="0.2"/>
    <row r="580" s="215" customFormat="1" x14ac:dyDescent="0.2"/>
    <row r="581" s="215" customFormat="1" x14ac:dyDescent="0.2"/>
    <row r="582" s="215" customFormat="1" x14ac:dyDescent="0.2"/>
    <row r="583" s="215" customFormat="1" x14ac:dyDescent="0.2"/>
    <row r="584" s="215" customFormat="1" x14ac:dyDescent="0.2"/>
    <row r="585" s="215" customFormat="1" x14ac:dyDescent="0.2"/>
    <row r="586" s="215" customFormat="1" x14ac:dyDescent="0.2"/>
    <row r="587" s="215" customFormat="1" x14ac:dyDescent="0.2"/>
    <row r="588" s="215" customFormat="1" x14ac:dyDescent="0.2"/>
    <row r="589" s="215" customFormat="1" x14ac:dyDescent="0.2"/>
    <row r="590" s="215" customFormat="1" x14ac:dyDescent="0.2"/>
    <row r="591" s="215" customFormat="1" x14ac:dyDescent="0.2"/>
    <row r="592" s="215" customFormat="1" x14ac:dyDescent="0.2"/>
    <row r="593" s="215" customFormat="1" x14ac:dyDescent="0.2"/>
    <row r="594" s="215" customFormat="1" x14ac:dyDescent="0.2"/>
    <row r="595" s="215" customFormat="1" x14ac:dyDescent="0.2"/>
    <row r="596" s="215" customFormat="1" x14ac:dyDescent="0.2"/>
    <row r="597" s="215" customFormat="1" x14ac:dyDescent="0.2"/>
    <row r="598" s="215" customFormat="1" x14ac:dyDescent="0.2"/>
    <row r="599" s="215" customFormat="1" x14ac:dyDescent="0.2"/>
    <row r="600" s="215" customFormat="1" x14ac:dyDescent="0.2"/>
    <row r="601" s="215" customFormat="1" x14ac:dyDescent="0.2"/>
    <row r="602" s="215" customFormat="1" x14ac:dyDescent="0.2"/>
    <row r="603" s="215" customFormat="1" x14ac:dyDescent="0.2"/>
    <row r="604" s="215" customFormat="1" x14ac:dyDescent="0.2"/>
    <row r="605" s="215" customFormat="1" x14ac:dyDescent="0.2"/>
    <row r="606" s="215" customFormat="1" x14ac:dyDescent="0.2"/>
    <row r="607" s="215" customFormat="1" x14ac:dyDescent="0.2"/>
    <row r="608" s="215" customFormat="1" x14ac:dyDescent="0.2"/>
    <row r="609" s="215" customFormat="1" x14ac:dyDescent="0.2"/>
    <row r="610" s="215" customFormat="1" x14ac:dyDescent="0.2"/>
    <row r="611" s="215" customFormat="1" x14ac:dyDescent="0.2"/>
    <row r="612" s="215" customFormat="1" x14ac:dyDescent="0.2"/>
    <row r="613" s="215" customFormat="1" x14ac:dyDescent="0.2"/>
    <row r="614" s="215" customFormat="1" x14ac:dyDescent="0.2"/>
    <row r="615" s="215" customFormat="1" x14ac:dyDescent="0.2"/>
    <row r="616" s="215" customFormat="1" x14ac:dyDescent="0.2"/>
    <row r="617" s="215" customFormat="1" x14ac:dyDescent="0.2"/>
    <row r="618" s="215" customFormat="1" x14ac:dyDescent="0.2"/>
    <row r="619" s="215" customFormat="1" x14ac:dyDescent="0.2"/>
    <row r="620" s="215" customFormat="1" x14ac:dyDescent="0.2"/>
    <row r="621" s="215" customFormat="1" x14ac:dyDescent="0.2"/>
    <row r="622" s="215" customFormat="1" x14ac:dyDescent="0.2"/>
    <row r="623" s="215" customFormat="1" x14ac:dyDescent="0.2"/>
    <row r="624" s="215" customFormat="1" x14ac:dyDescent="0.2"/>
    <row r="625" s="215" customFormat="1" x14ac:dyDescent="0.2"/>
    <row r="626" s="215" customFormat="1" x14ac:dyDescent="0.2"/>
    <row r="627" s="215" customFormat="1" x14ac:dyDescent="0.2"/>
    <row r="628" s="215" customFormat="1" x14ac:dyDescent="0.2"/>
    <row r="629" s="215" customFormat="1" x14ac:dyDescent="0.2"/>
    <row r="630" s="215" customFormat="1" x14ac:dyDescent="0.2"/>
    <row r="631" s="215" customFormat="1" x14ac:dyDescent="0.2"/>
    <row r="632" s="215" customFormat="1" x14ac:dyDescent="0.2"/>
    <row r="633" s="215" customFormat="1" x14ac:dyDescent="0.2"/>
    <row r="634" s="215" customFormat="1" x14ac:dyDescent="0.2"/>
    <row r="635" s="215" customFormat="1" x14ac:dyDescent="0.2"/>
    <row r="636" s="215" customFormat="1" x14ac:dyDescent="0.2"/>
    <row r="637" s="215" customFormat="1" x14ac:dyDescent="0.2"/>
    <row r="638" s="215" customFormat="1" x14ac:dyDescent="0.2"/>
    <row r="639" s="215" customFormat="1" x14ac:dyDescent="0.2"/>
    <row r="640" s="215" customFormat="1" x14ac:dyDescent="0.2"/>
    <row r="641" s="215" customFormat="1" x14ac:dyDescent="0.2"/>
    <row r="642" s="215" customFormat="1" x14ac:dyDescent="0.2"/>
    <row r="643" s="215" customFormat="1" x14ac:dyDescent="0.2"/>
    <row r="644" s="215" customFormat="1" x14ac:dyDescent="0.2"/>
    <row r="645" s="215" customFormat="1" x14ac:dyDescent="0.2"/>
    <row r="646" s="215" customFormat="1" x14ac:dyDescent="0.2"/>
    <row r="647" s="215" customFormat="1" x14ac:dyDescent="0.2"/>
    <row r="648" s="215" customFormat="1" x14ac:dyDescent="0.2"/>
    <row r="649" s="215" customFormat="1" x14ac:dyDescent="0.2"/>
    <row r="650" s="215" customFormat="1" x14ac:dyDescent="0.2"/>
    <row r="651" s="215" customFormat="1" x14ac:dyDescent="0.2"/>
    <row r="652" s="215" customFormat="1" x14ac:dyDescent="0.2"/>
    <row r="653" s="215" customFormat="1" x14ac:dyDescent="0.2"/>
    <row r="654" s="215" customFormat="1" x14ac:dyDescent="0.2"/>
    <row r="655" s="215" customFormat="1" x14ac:dyDescent="0.2"/>
    <row r="656" s="215" customFormat="1" x14ac:dyDescent="0.2"/>
    <row r="657" s="215" customFormat="1" x14ac:dyDescent="0.2"/>
    <row r="658" s="215" customFormat="1" x14ac:dyDescent="0.2"/>
    <row r="659" s="215" customFormat="1" x14ac:dyDescent="0.2"/>
    <row r="660" s="215" customFormat="1" x14ac:dyDescent="0.2"/>
    <row r="661" s="215" customFormat="1" x14ac:dyDescent="0.2"/>
    <row r="662" s="215" customFormat="1" x14ac:dyDescent="0.2"/>
    <row r="663" s="215" customFormat="1" x14ac:dyDescent="0.2"/>
    <row r="664" s="215" customFormat="1" x14ac:dyDescent="0.2"/>
    <row r="665" s="215" customFormat="1" x14ac:dyDescent="0.2"/>
    <row r="666" s="215" customFormat="1" x14ac:dyDescent="0.2"/>
    <row r="667" s="215" customFormat="1" x14ac:dyDescent="0.2"/>
    <row r="668" s="215" customFormat="1" x14ac:dyDescent="0.2"/>
    <row r="669" s="215" customFormat="1" x14ac:dyDescent="0.2"/>
    <row r="670" s="215" customFormat="1" x14ac:dyDescent="0.2"/>
    <row r="671" s="215" customFormat="1" x14ac:dyDescent="0.2"/>
    <row r="672" s="215" customFormat="1" x14ac:dyDescent="0.2"/>
    <row r="673" s="215" customFormat="1" x14ac:dyDescent="0.2"/>
    <row r="674" s="215" customFormat="1" x14ac:dyDescent="0.2"/>
    <row r="675" s="215" customFormat="1" x14ac:dyDescent="0.2"/>
    <row r="676" s="215" customFormat="1" x14ac:dyDescent="0.2"/>
    <row r="677" s="215" customFormat="1" x14ac:dyDescent="0.2"/>
    <row r="678" s="215" customFormat="1" x14ac:dyDescent="0.2"/>
    <row r="679" s="215" customFormat="1" x14ac:dyDescent="0.2"/>
    <row r="680" s="215" customFormat="1" x14ac:dyDescent="0.2"/>
    <row r="681" s="215" customFormat="1" x14ac:dyDescent="0.2"/>
    <row r="682" s="215" customFormat="1" x14ac:dyDescent="0.2"/>
    <row r="683" s="215" customFormat="1" x14ac:dyDescent="0.2"/>
    <row r="684" s="215" customFormat="1" x14ac:dyDescent="0.2"/>
    <row r="685" s="215" customFormat="1" x14ac:dyDescent="0.2"/>
    <row r="686" s="215" customFormat="1" x14ac:dyDescent="0.2"/>
    <row r="687" s="215" customFormat="1" x14ac:dyDescent="0.2"/>
    <row r="688" s="215" customFormat="1" x14ac:dyDescent="0.2"/>
    <row r="689" s="215" customFormat="1" x14ac:dyDescent="0.2"/>
    <row r="690" s="215" customFormat="1" x14ac:dyDescent="0.2"/>
    <row r="691" s="215" customFormat="1" x14ac:dyDescent="0.2"/>
    <row r="692" s="215" customFormat="1" x14ac:dyDescent="0.2"/>
    <row r="693" s="215" customFormat="1" x14ac:dyDescent="0.2"/>
    <row r="694" s="215" customFormat="1" x14ac:dyDescent="0.2"/>
    <row r="695" s="215" customFormat="1" x14ac:dyDescent="0.2"/>
    <row r="696" s="215" customFormat="1" x14ac:dyDescent="0.2"/>
    <row r="697" s="215" customFormat="1" x14ac:dyDescent="0.2"/>
    <row r="698" s="215" customFormat="1" x14ac:dyDescent="0.2"/>
    <row r="699" s="215" customFormat="1" x14ac:dyDescent="0.2"/>
    <row r="700" s="215" customFormat="1" x14ac:dyDescent="0.2"/>
    <row r="701" s="215" customFormat="1" x14ac:dyDescent="0.2"/>
    <row r="702" s="215" customFormat="1" x14ac:dyDescent="0.2"/>
    <row r="703" s="215" customFormat="1" x14ac:dyDescent="0.2"/>
    <row r="704" s="215" customFormat="1" x14ac:dyDescent="0.2"/>
    <row r="705" s="215" customFormat="1" x14ac:dyDescent="0.2"/>
    <row r="706" s="215" customFormat="1" x14ac:dyDescent="0.2"/>
    <row r="707" s="215" customFormat="1" x14ac:dyDescent="0.2"/>
    <row r="708" s="215" customFormat="1" x14ac:dyDescent="0.2"/>
    <row r="709" s="215" customFormat="1" x14ac:dyDescent="0.2"/>
    <row r="710" s="215" customFormat="1" x14ac:dyDescent="0.2"/>
    <row r="711" s="215" customFormat="1" x14ac:dyDescent="0.2"/>
    <row r="712" s="215" customFormat="1" x14ac:dyDescent="0.2"/>
    <row r="713" s="215" customFormat="1" x14ac:dyDescent="0.2"/>
    <row r="714" s="215" customFormat="1" x14ac:dyDescent="0.2"/>
    <row r="715" s="215" customFormat="1" x14ac:dyDescent="0.2"/>
    <row r="716" s="215" customFormat="1" x14ac:dyDescent="0.2"/>
    <row r="717" s="215" customFormat="1" x14ac:dyDescent="0.2"/>
    <row r="718" s="215" customFormat="1" x14ac:dyDescent="0.2"/>
    <row r="719" s="215" customFormat="1" x14ac:dyDescent="0.2"/>
    <row r="720" s="215" customFormat="1" x14ac:dyDescent="0.2"/>
    <row r="721" s="215" customFormat="1" x14ac:dyDescent="0.2"/>
    <row r="722" s="215" customFormat="1" x14ac:dyDescent="0.2"/>
    <row r="723" s="215" customFormat="1" x14ac:dyDescent="0.2"/>
    <row r="724" s="215" customFormat="1" x14ac:dyDescent="0.2"/>
    <row r="725" s="215" customFormat="1" x14ac:dyDescent="0.2"/>
    <row r="726" s="215" customFormat="1" x14ac:dyDescent="0.2"/>
    <row r="727" s="215" customFormat="1" x14ac:dyDescent="0.2"/>
    <row r="728" s="215" customFormat="1" x14ac:dyDescent="0.2"/>
    <row r="729" s="215" customFormat="1" x14ac:dyDescent="0.2"/>
    <row r="730" s="215" customFormat="1" x14ac:dyDescent="0.2"/>
    <row r="731" s="215" customFormat="1" x14ac:dyDescent="0.2"/>
    <row r="732" s="215" customFormat="1" x14ac:dyDescent="0.2"/>
    <row r="733" s="215" customFormat="1" x14ac:dyDescent="0.2"/>
    <row r="734" s="215" customFormat="1" x14ac:dyDescent="0.2"/>
    <row r="735" s="215" customFormat="1" x14ac:dyDescent="0.2"/>
    <row r="736" s="215" customFormat="1" x14ac:dyDescent="0.2"/>
    <row r="737" s="215" customFormat="1" x14ac:dyDescent="0.2"/>
    <row r="738" s="215" customFormat="1" x14ac:dyDescent="0.2"/>
    <row r="739" s="215" customFormat="1" x14ac:dyDescent="0.2"/>
    <row r="740" s="215" customFormat="1" x14ac:dyDescent="0.2"/>
    <row r="741" s="215" customFormat="1" x14ac:dyDescent="0.2"/>
    <row r="742" s="215" customFormat="1" x14ac:dyDescent="0.2"/>
    <row r="743" s="215" customFormat="1" x14ac:dyDescent="0.2"/>
    <row r="744" s="215" customFormat="1" x14ac:dyDescent="0.2"/>
    <row r="745" s="215" customFormat="1" x14ac:dyDescent="0.2"/>
    <row r="746" s="215" customFormat="1" x14ac:dyDescent="0.2"/>
    <row r="747" s="215" customFormat="1" x14ac:dyDescent="0.2"/>
    <row r="748" s="215" customFormat="1" x14ac:dyDescent="0.2"/>
    <row r="749" s="215" customFormat="1" x14ac:dyDescent="0.2"/>
    <row r="750" s="215" customFormat="1" x14ac:dyDescent="0.2"/>
    <row r="751" s="215" customFormat="1" x14ac:dyDescent="0.2"/>
    <row r="752" s="215" customFormat="1" x14ac:dyDescent="0.2"/>
    <row r="753" s="215" customFormat="1" x14ac:dyDescent="0.2"/>
    <row r="754" s="215" customFormat="1" x14ac:dyDescent="0.2"/>
    <row r="755" s="215" customFormat="1" x14ac:dyDescent="0.2"/>
    <row r="756" s="215" customFormat="1" x14ac:dyDescent="0.2"/>
    <row r="757" s="215" customFormat="1" x14ac:dyDescent="0.2"/>
    <row r="758" s="215" customFormat="1" x14ac:dyDescent="0.2"/>
    <row r="759" s="215" customFormat="1" x14ac:dyDescent="0.2"/>
    <row r="760" s="215" customFormat="1" x14ac:dyDescent="0.2"/>
    <row r="761" s="215" customFormat="1" x14ac:dyDescent="0.2"/>
    <row r="762" s="215" customFormat="1" x14ac:dyDescent="0.2"/>
    <row r="763" s="215" customFormat="1" x14ac:dyDescent="0.2"/>
    <row r="764" s="215" customFormat="1" x14ac:dyDescent="0.2"/>
    <row r="765" s="215" customFormat="1" x14ac:dyDescent="0.2"/>
    <row r="766" s="215" customFormat="1" x14ac:dyDescent="0.2"/>
    <row r="767" s="215" customFormat="1" x14ac:dyDescent="0.2"/>
    <row r="768" s="215" customFormat="1" x14ac:dyDescent="0.2"/>
    <row r="769" s="215" customFormat="1" x14ac:dyDescent="0.2"/>
    <row r="770" s="215" customFormat="1" x14ac:dyDescent="0.2"/>
    <row r="771" s="215" customFormat="1" x14ac:dyDescent="0.2"/>
    <row r="772" s="215" customFormat="1" x14ac:dyDescent="0.2"/>
    <row r="773" s="215" customFormat="1" x14ac:dyDescent="0.2"/>
    <row r="774" s="215" customFormat="1" x14ac:dyDescent="0.2"/>
    <row r="775" s="215" customFormat="1" x14ac:dyDescent="0.2"/>
    <row r="776" s="215" customFormat="1" x14ac:dyDescent="0.2"/>
    <row r="777" s="215" customFormat="1" x14ac:dyDescent="0.2"/>
    <row r="778" s="215" customFormat="1" x14ac:dyDescent="0.2"/>
    <row r="779" s="215" customFormat="1" x14ac:dyDescent="0.2"/>
    <row r="780" s="215" customFormat="1" x14ac:dyDescent="0.2"/>
    <row r="781" s="215" customFormat="1" x14ac:dyDescent="0.2"/>
    <row r="782" s="215" customFormat="1" x14ac:dyDescent="0.2"/>
    <row r="783" s="215" customFormat="1" x14ac:dyDescent="0.2"/>
    <row r="784" s="215" customFormat="1" x14ac:dyDescent="0.2"/>
    <row r="785" s="215" customFormat="1" x14ac:dyDescent="0.2"/>
    <row r="786" s="215" customFormat="1" x14ac:dyDescent="0.2"/>
    <row r="787" s="215" customFormat="1" x14ac:dyDescent="0.2"/>
    <row r="788" s="215" customFormat="1" x14ac:dyDescent="0.2"/>
    <row r="789" s="215" customFormat="1" x14ac:dyDescent="0.2"/>
    <row r="790" s="215" customFormat="1" x14ac:dyDescent="0.2"/>
    <row r="791" s="215" customFormat="1" x14ac:dyDescent="0.2"/>
    <row r="792" s="215" customFormat="1" x14ac:dyDescent="0.2"/>
    <row r="793" s="215" customFormat="1" x14ac:dyDescent="0.2"/>
    <row r="794" s="215" customFormat="1" x14ac:dyDescent="0.2"/>
    <row r="795" s="215" customFormat="1" x14ac:dyDescent="0.2"/>
    <row r="796" s="215" customFormat="1" x14ac:dyDescent="0.2"/>
    <row r="797" s="215" customFormat="1" x14ac:dyDescent="0.2"/>
    <row r="798" s="215" customFormat="1" x14ac:dyDescent="0.2"/>
    <row r="799" s="215" customFormat="1" x14ac:dyDescent="0.2"/>
    <row r="800" s="215" customFormat="1" x14ac:dyDescent="0.2"/>
    <row r="801" s="215" customFormat="1" x14ac:dyDescent="0.2"/>
    <row r="802" s="215" customFormat="1" x14ac:dyDescent="0.2"/>
    <row r="803" s="215" customFormat="1" x14ac:dyDescent="0.2"/>
    <row r="804" s="215" customFormat="1" x14ac:dyDescent="0.2"/>
    <row r="805" s="215" customFormat="1" x14ac:dyDescent="0.2"/>
    <row r="806" s="215" customFormat="1" x14ac:dyDescent="0.2"/>
    <row r="807" s="215" customFormat="1" x14ac:dyDescent="0.2"/>
    <row r="808" s="215" customFormat="1" x14ac:dyDescent="0.2"/>
    <row r="809" s="215" customFormat="1" x14ac:dyDescent="0.2"/>
    <row r="810" s="215" customFormat="1" x14ac:dyDescent="0.2"/>
    <row r="811" s="215" customFormat="1" x14ac:dyDescent="0.2"/>
    <row r="812" s="215" customFormat="1" x14ac:dyDescent="0.2"/>
    <row r="813" s="215" customFormat="1" x14ac:dyDescent="0.2"/>
    <row r="814" s="215" customFormat="1" x14ac:dyDescent="0.2"/>
    <row r="815" s="215" customFormat="1" x14ac:dyDescent="0.2"/>
    <row r="816" s="215" customFormat="1" x14ac:dyDescent="0.2"/>
    <row r="817" s="215" customFormat="1" x14ac:dyDescent="0.2"/>
    <row r="818" s="215" customFormat="1" x14ac:dyDescent="0.2"/>
    <row r="819" s="215" customFormat="1" x14ac:dyDescent="0.2"/>
    <row r="820" s="215" customFormat="1" x14ac:dyDescent="0.2"/>
    <row r="821" s="215" customFormat="1" x14ac:dyDescent="0.2"/>
    <row r="822" s="215" customFormat="1" x14ac:dyDescent="0.2"/>
    <row r="823" s="215" customFormat="1" x14ac:dyDescent="0.2"/>
    <row r="824" s="215" customFormat="1" x14ac:dyDescent="0.2"/>
    <row r="825" s="215" customFormat="1" x14ac:dyDescent="0.2"/>
    <row r="826" s="215" customFormat="1" x14ac:dyDescent="0.2"/>
    <row r="827" s="215" customFormat="1" x14ac:dyDescent="0.2"/>
    <row r="828" s="215" customFormat="1" x14ac:dyDescent="0.2"/>
    <row r="829" s="215" customFormat="1" x14ac:dyDescent="0.2"/>
    <row r="830" s="215" customFormat="1" x14ac:dyDescent="0.2"/>
    <row r="831" s="215" customFormat="1" x14ac:dyDescent="0.2"/>
    <row r="832" s="215" customFormat="1" x14ac:dyDescent="0.2"/>
    <row r="833" s="215" customFormat="1" x14ac:dyDescent="0.2"/>
    <row r="834" s="215" customFormat="1" x14ac:dyDescent="0.2"/>
    <row r="835" s="215" customFormat="1" x14ac:dyDescent="0.2"/>
    <row r="836" s="215" customFormat="1" x14ac:dyDescent="0.2"/>
    <row r="837" s="215" customFormat="1" x14ac:dyDescent="0.2"/>
    <row r="838" s="215" customFormat="1" x14ac:dyDescent="0.2"/>
    <row r="839" s="215" customFormat="1" x14ac:dyDescent="0.2"/>
    <row r="840" s="215" customFormat="1" x14ac:dyDescent="0.2"/>
    <row r="841" s="215" customFormat="1" x14ac:dyDescent="0.2"/>
    <row r="842" s="215" customFormat="1" x14ac:dyDescent="0.2"/>
    <row r="843" s="215" customFormat="1" x14ac:dyDescent="0.2"/>
    <row r="844" s="215" customFormat="1" x14ac:dyDescent="0.2"/>
    <row r="845" s="215" customFormat="1" x14ac:dyDescent="0.2"/>
    <row r="846" s="215" customFormat="1" x14ac:dyDescent="0.2"/>
    <row r="847" s="215" customFormat="1" x14ac:dyDescent="0.2"/>
    <row r="848" s="215" customFormat="1" x14ac:dyDescent="0.2"/>
    <row r="849" s="215" customFormat="1" x14ac:dyDescent="0.2"/>
    <row r="850" s="215" customFormat="1" x14ac:dyDescent="0.2"/>
    <row r="851" s="215" customFormat="1" x14ac:dyDescent="0.2"/>
    <row r="852" s="215" customFormat="1" x14ac:dyDescent="0.2"/>
    <row r="853" s="215" customFormat="1" x14ac:dyDescent="0.2"/>
    <row r="854" s="215" customFormat="1" x14ac:dyDescent="0.2"/>
    <row r="855" s="215" customFormat="1" x14ac:dyDescent="0.2"/>
    <row r="856" s="215" customFormat="1" x14ac:dyDescent="0.2"/>
    <row r="857" s="215" customFormat="1" x14ac:dyDescent="0.2"/>
    <row r="858" s="215" customFormat="1" x14ac:dyDescent="0.2"/>
    <row r="859" s="215" customFormat="1" x14ac:dyDescent="0.2"/>
    <row r="860" s="215" customFormat="1" x14ac:dyDescent="0.2"/>
    <row r="861" s="215" customFormat="1" x14ac:dyDescent="0.2"/>
    <row r="862" s="215" customFormat="1" x14ac:dyDescent="0.2"/>
    <row r="863" s="215" customFormat="1" x14ac:dyDescent="0.2"/>
    <row r="864" s="215" customFormat="1" x14ac:dyDescent="0.2"/>
    <row r="865" s="215" customFormat="1" x14ac:dyDescent="0.2"/>
    <row r="866" s="215" customFormat="1" x14ac:dyDescent="0.2"/>
    <row r="867" s="215" customFormat="1" x14ac:dyDescent="0.2"/>
    <row r="868" s="215" customFormat="1" x14ac:dyDescent="0.2"/>
    <row r="869" s="215" customFormat="1" x14ac:dyDescent="0.2"/>
    <row r="870" s="215" customFormat="1" x14ac:dyDescent="0.2"/>
    <row r="871" s="215" customFormat="1" x14ac:dyDescent="0.2"/>
    <row r="872" s="215" customFormat="1" x14ac:dyDescent="0.2"/>
    <row r="873" s="215" customFormat="1" x14ac:dyDescent="0.2"/>
    <row r="874" s="215" customFormat="1" x14ac:dyDescent="0.2"/>
    <row r="875" s="215" customFormat="1" x14ac:dyDescent="0.2"/>
    <row r="876" s="215" customFormat="1" x14ac:dyDescent="0.2"/>
    <row r="877" s="215" customFormat="1" x14ac:dyDescent="0.2"/>
    <row r="878" s="215" customFormat="1" x14ac:dyDescent="0.2"/>
    <row r="879" s="215" customFormat="1" x14ac:dyDescent="0.2"/>
    <row r="880" s="215" customFormat="1" x14ac:dyDescent="0.2"/>
    <row r="881" s="215" customFormat="1" x14ac:dyDescent="0.2"/>
    <row r="882" s="215" customFormat="1" x14ac:dyDescent="0.2"/>
    <row r="883" s="215" customFormat="1" x14ac:dyDescent="0.2"/>
    <row r="884" s="215" customFormat="1" x14ac:dyDescent="0.2"/>
    <row r="885" s="215" customFormat="1" x14ac:dyDescent="0.2"/>
    <row r="886" s="215" customFormat="1" x14ac:dyDescent="0.2"/>
    <row r="887" s="215" customFormat="1" x14ac:dyDescent="0.2"/>
    <row r="888" s="215" customFormat="1" x14ac:dyDescent="0.2"/>
    <row r="889" s="215" customFormat="1" x14ac:dyDescent="0.2"/>
    <row r="890" s="215" customFormat="1" x14ac:dyDescent="0.2"/>
    <row r="891" s="215" customFormat="1" x14ac:dyDescent="0.2"/>
    <row r="892" s="215" customFormat="1" x14ac:dyDescent="0.2"/>
    <row r="893" s="215" customFormat="1" x14ac:dyDescent="0.2"/>
    <row r="894" s="215" customFormat="1" x14ac:dyDescent="0.2"/>
    <row r="895" s="215" customFormat="1" x14ac:dyDescent="0.2"/>
    <row r="896" s="215" customFormat="1" x14ac:dyDescent="0.2"/>
    <row r="897" s="215" customFormat="1" x14ac:dyDescent="0.2"/>
    <row r="898" s="215" customFormat="1" x14ac:dyDescent="0.2"/>
    <row r="899" s="215" customFormat="1" x14ac:dyDescent="0.2"/>
    <row r="900" s="215" customFormat="1" x14ac:dyDescent="0.2"/>
    <row r="901" s="215" customFormat="1" x14ac:dyDescent="0.2"/>
    <row r="902" s="215" customFormat="1" x14ac:dyDescent="0.2"/>
    <row r="903" s="215" customFormat="1" x14ac:dyDescent="0.2"/>
    <row r="904" s="215" customFormat="1" x14ac:dyDescent="0.2"/>
    <row r="905" s="215" customFormat="1" x14ac:dyDescent="0.2"/>
    <row r="906" s="215" customFormat="1" x14ac:dyDescent="0.2"/>
    <row r="907" s="215" customFormat="1" x14ac:dyDescent="0.2"/>
    <row r="908" s="215" customFormat="1" x14ac:dyDescent="0.2"/>
    <row r="909" s="215" customFormat="1" x14ac:dyDescent="0.2"/>
    <row r="910" s="215" customFormat="1" x14ac:dyDescent="0.2"/>
    <row r="911" s="215" customFormat="1" x14ac:dyDescent="0.2"/>
    <row r="912" s="215" customFormat="1" x14ac:dyDescent="0.2"/>
    <row r="913" s="215" customFormat="1" x14ac:dyDescent="0.2"/>
    <row r="914" s="215" customFormat="1" x14ac:dyDescent="0.2"/>
    <row r="915" s="215" customFormat="1" x14ac:dyDescent="0.2"/>
    <row r="916" s="215" customFormat="1" x14ac:dyDescent="0.2"/>
    <row r="917" s="215" customFormat="1" x14ac:dyDescent="0.2"/>
    <row r="918" s="215" customFormat="1" x14ac:dyDescent="0.2"/>
    <row r="919" s="215" customFormat="1" x14ac:dyDescent="0.2"/>
    <row r="920" s="215" customFormat="1" x14ac:dyDescent="0.2"/>
    <row r="921" s="215" customFormat="1" x14ac:dyDescent="0.2"/>
    <row r="922" s="215" customFormat="1" x14ac:dyDescent="0.2"/>
    <row r="923" s="215" customFormat="1" x14ac:dyDescent="0.2"/>
    <row r="924" s="215" customFormat="1" x14ac:dyDescent="0.2"/>
    <row r="925" s="215" customFormat="1" x14ac:dyDescent="0.2"/>
    <row r="926" s="215" customFormat="1" x14ac:dyDescent="0.2"/>
    <row r="927" s="215" customFormat="1" x14ac:dyDescent="0.2"/>
    <row r="928" s="215" customFormat="1" x14ac:dyDescent="0.2"/>
    <row r="929" s="215" customFormat="1" x14ac:dyDescent="0.2"/>
    <row r="930" s="215" customFormat="1" x14ac:dyDescent="0.2"/>
    <row r="931" s="215" customFormat="1" x14ac:dyDescent="0.2"/>
    <row r="932" s="215" customFormat="1" x14ac:dyDescent="0.2"/>
    <row r="933" s="215" customFormat="1" x14ac:dyDescent="0.2"/>
    <row r="934" s="215" customFormat="1" x14ac:dyDescent="0.2"/>
    <row r="935" s="215" customFormat="1" x14ac:dyDescent="0.2"/>
    <row r="936" s="215" customFormat="1" x14ac:dyDescent="0.2"/>
    <row r="937" s="215" customFormat="1" x14ac:dyDescent="0.2"/>
    <row r="938" s="215" customFormat="1" x14ac:dyDescent="0.2"/>
    <row r="939" s="215" customFormat="1" x14ac:dyDescent="0.2"/>
    <row r="940" s="215" customFormat="1" x14ac:dyDescent="0.2"/>
    <row r="941" s="215" customFormat="1" x14ac:dyDescent="0.2"/>
    <row r="942" s="215" customFormat="1" x14ac:dyDescent="0.2"/>
    <row r="943" s="215" customFormat="1" x14ac:dyDescent="0.2"/>
    <row r="944" s="215" customFormat="1" x14ac:dyDescent="0.2"/>
    <row r="945" s="215" customFormat="1" x14ac:dyDescent="0.2"/>
    <row r="946" s="215" customFormat="1" x14ac:dyDescent="0.2"/>
    <row r="947" s="215" customFormat="1" x14ac:dyDescent="0.2"/>
    <row r="948" s="215" customFormat="1" x14ac:dyDescent="0.2"/>
    <row r="949" s="215" customFormat="1" x14ac:dyDescent="0.2"/>
    <row r="950" s="215" customFormat="1" x14ac:dyDescent="0.2"/>
    <row r="951" s="215" customFormat="1" x14ac:dyDescent="0.2"/>
    <row r="952" s="215" customFormat="1" x14ac:dyDescent="0.2"/>
    <row r="953" s="215" customFormat="1" x14ac:dyDescent="0.2"/>
    <row r="954" s="215" customFormat="1" x14ac:dyDescent="0.2"/>
    <row r="955" s="215" customFormat="1" x14ac:dyDescent="0.2"/>
    <row r="956" s="215" customFormat="1" x14ac:dyDescent="0.2"/>
    <row r="957" s="215" customFormat="1" x14ac:dyDescent="0.2"/>
    <row r="958" s="215" customFormat="1" x14ac:dyDescent="0.2"/>
    <row r="959" s="215" customFormat="1" x14ac:dyDescent="0.2"/>
    <row r="960" s="215" customFormat="1" x14ac:dyDescent="0.2"/>
    <row r="961" s="215" customFormat="1" x14ac:dyDescent="0.2"/>
    <row r="962" s="215" customFormat="1" x14ac:dyDescent="0.2"/>
    <row r="963" s="215" customFormat="1" x14ac:dyDescent="0.2"/>
    <row r="964" s="215" customFormat="1" x14ac:dyDescent="0.2"/>
    <row r="965" s="215" customFormat="1" x14ac:dyDescent="0.2"/>
    <row r="966" s="215" customFormat="1" x14ac:dyDescent="0.2"/>
    <row r="967" s="215" customFormat="1" x14ac:dyDescent="0.2"/>
    <row r="968" s="215" customFormat="1" x14ac:dyDescent="0.2"/>
    <row r="969" s="215" customFormat="1" x14ac:dyDescent="0.2"/>
    <row r="970" s="215" customFormat="1" x14ac:dyDescent="0.2"/>
    <row r="971" s="215" customFormat="1" x14ac:dyDescent="0.2"/>
    <row r="972" s="215" customFormat="1" x14ac:dyDescent="0.2"/>
    <row r="973" s="215" customFormat="1" x14ac:dyDescent="0.2"/>
    <row r="974" s="215" customFormat="1" x14ac:dyDescent="0.2"/>
    <row r="975" s="215" customFormat="1" x14ac:dyDescent="0.2"/>
    <row r="976" s="215" customFormat="1" x14ac:dyDescent="0.2"/>
    <row r="977" s="215" customFormat="1" x14ac:dyDescent="0.2"/>
    <row r="978" s="215" customFormat="1" x14ac:dyDescent="0.2"/>
    <row r="979" s="215" customFormat="1" x14ac:dyDescent="0.2"/>
    <row r="980" s="215" customFormat="1" x14ac:dyDescent="0.2"/>
    <row r="981" s="215" customFormat="1" x14ac:dyDescent="0.2"/>
    <row r="982" s="215" customFormat="1" x14ac:dyDescent="0.2"/>
    <row r="983" s="215" customFormat="1" x14ac:dyDescent="0.2"/>
    <row r="984" s="215" customFormat="1" x14ac:dyDescent="0.2"/>
    <row r="985" s="215" customFormat="1" x14ac:dyDescent="0.2"/>
    <row r="986" s="215" customFormat="1" x14ac:dyDescent="0.2"/>
    <row r="987" s="215" customFormat="1" x14ac:dyDescent="0.2"/>
    <row r="988" s="215" customFormat="1" x14ac:dyDescent="0.2"/>
    <row r="989" s="215" customFormat="1" x14ac:dyDescent="0.2"/>
    <row r="990" s="215" customFormat="1" x14ac:dyDescent="0.2"/>
    <row r="991" s="215" customFormat="1" x14ac:dyDescent="0.2"/>
    <row r="992" s="215" customFormat="1" x14ac:dyDescent="0.2"/>
    <row r="993" s="215" customFormat="1" x14ac:dyDescent="0.2"/>
  </sheetData>
  <mergeCells count="8">
    <mergeCell ref="B40:C40"/>
    <mergeCell ref="B1:C1"/>
    <mergeCell ref="B2:C2"/>
    <mergeCell ref="B15:C15"/>
    <mergeCell ref="B26:C26"/>
    <mergeCell ref="B30:C30"/>
    <mergeCell ref="B36:C36"/>
    <mergeCell ref="B22:C22"/>
  </mergeCells>
  <pageMargins left="0.33" right="0.23" top="1" bottom="1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42" workbookViewId="0">
      <selection activeCell="A58" sqref="A58:XFD990"/>
    </sheetView>
  </sheetViews>
  <sheetFormatPr defaultColWidth="14.42578125" defaultRowHeight="12.75" x14ac:dyDescent="0.2"/>
  <cols>
    <col min="1" max="1" width="9.140625" customWidth="1"/>
    <col min="2" max="2" width="26.42578125" customWidth="1"/>
    <col min="3" max="3" width="9.85546875" customWidth="1"/>
    <col min="4" max="4" width="9.42578125" customWidth="1"/>
    <col min="5" max="5" width="10.28515625" customWidth="1"/>
    <col min="6" max="6" width="15.7109375" customWidth="1"/>
    <col min="7" max="8" width="9.140625" customWidth="1"/>
  </cols>
  <sheetData>
    <row r="1" spans="1:8" ht="18" x14ac:dyDescent="0.25">
      <c r="A1" s="2"/>
      <c r="B1" s="179" t="s">
        <v>0</v>
      </c>
      <c r="C1" s="180"/>
      <c r="D1" s="180"/>
      <c r="E1" s="180"/>
      <c r="F1" s="180"/>
      <c r="G1" s="2"/>
      <c r="H1" s="2"/>
    </row>
    <row r="2" spans="1:8" ht="15" x14ac:dyDescent="0.2">
      <c r="A2" s="2"/>
      <c r="B2" s="175" t="s">
        <v>2</v>
      </c>
      <c r="C2" s="176"/>
      <c r="D2" s="176"/>
      <c r="E2" s="177"/>
      <c r="F2" s="5">
        <v>10000</v>
      </c>
      <c r="G2" s="2"/>
      <c r="H2" s="2"/>
    </row>
    <row r="3" spans="1:8" ht="15" x14ac:dyDescent="0.2">
      <c r="A3" s="2"/>
      <c r="B3" s="7" t="s">
        <v>7</v>
      </c>
      <c r="C3" s="8"/>
      <c r="D3" s="8"/>
      <c r="E3" s="8"/>
      <c r="F3" s="11"/>
      <c r="G3" s="2"/>
      <c r="H3" s="2"/>
    </row>
    <row r="4" spans="1:8" x14ac:dyDescent="0.2">
      <c r="A4" s="2"/>
      <c r="B4" s="13" t="s">
        <v>9</v>
      </c>
      <c r="C4" s="15"/>
      <c r="D4" s="15"/>
      <c r="E4" s="15"/>
      <c r="F4" s="12">
        <v>30000</v>
      </c>
      <c r="G4" s="2"/>
      <c r="H4" s="2"/>
    </row>
    <row r="5" spans="1:8" x14ac:dyDescent="0.2">
      <c r="A5" s="2"/>
      <c r="B5" s="13" t="s">
        <v>16</v>
      </c>
      <c r="C5" s="15"/>
      <c r="D5" s="15"/>
      <c r="E5" s="15"/>
      <c r="F5" s="12">
        <v>0</v>
      </c>
      <c r="G5" s="2"/>
      <c r="H5" s="2"/>
    </row>
    <row r="6" spans="1:8" x14ac:dyDescent="0.2">
      <c r="A6" s="2"/>
      <c r="B6" s="13" t="s">
        <v>18</v>
      </c>
      <c r="C6" s="15"/>
      <c r="D6" s="15"/>
      <c r="E6" s="15"/>
      <c r="F6" s="12">
        <v>30000</v>
      </c>
      <c r="G6" s="2"/>
      <c r="H6" s="2"/>
    </row>
    <row r="7" spans="1:8" x14ac:dyDescent="0.2">
      <c r="A7" s="2"/>
      <c r="B7" s="178" t="s">
        <v>22</v>
      </c>
      <c r="C7" s="159"/>
      <c r="D7" s="159"/>
      <c r="E7" s="160"/>
      <c r="F7" s="16">
        <v>30000</v>
      </c>
      <c r="G7" s="2"/>
      <c r="H7" s="2"/>
    </row>
    <row r="8" spans="1:8" x14ac:dyDescent="0.2">
      <c r="A8" s="2"/>
      <c r="B8" s="13" t="s">
        <v>25</v>
      </c>
      <c r="C8" s="15"/>
      <c r="D8" s="15"/>
      <c r="E8" s="15"/>
      <c r="F8" s="12">
        <v>0</v>
      </c>
      <c r="G8" s="2"/>
      <c r="H8" s="2"/>
    </row>
    <row r="9" spans="1:8" x14ac:dyDescent="0.2">
      <c r="A9" s="2"/>
      <c r="B9" s="17" t="s">
        <v>26</v>
      </c>
      <c r="C9" s="15"/>
      <c r="D9" s="15"/>
      <c r="E9" s="15"/>
      <c r="F9" s="19">
        <f>SUM(F4:F8)</f>
        <v>90000</v>
      </c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5" x14ac:dyDescent="0.2">
      <c r="A11" s="2"/>
      <c r="B11" s="7" t="s">
        <v>30</v>
      </c>
      <c r="C11" s="8"/>
      <c r="D11" s="8"/>
      <c r="E11" s="8"/>
      <c r="F11" s="11"/>
      <c r="G11" s="2"/>
      <c r="H11" s="2"/>
    </row>
    <row r="12" spans="1:8" x14ac:dyDescent="0.2">
      <c r="A12" s="2"/>
      <c r="B12" s="21" t="s">
        <v>31</v>
      </c>
      <c r="C12" s="15"/>
      <c r="D12" s="15"/>
      <c r="E12" s="15"/>
      <c r="F12" s="12">
        <v>50000</v>
      </c>
      <c r="G12" s="2"/>
      <c r="H12" s="2"/>
    </row>
    <row r="13" spans="1:8" x14ac:dyDescent="0.2">
      <c r="A13" s="3"/>
      <c r="B13" s="13" t="s">
        <v>33</v>
      </c>
      <c r="C13" s="15"/>
      <c r="D13" s="15"/>
      <c r="E13" s="15"/>
      <c r="F13" s="12">
        <v>50000</v>
      </c>
      <c r="G13" s="3"/>
      <c r="H13" s="3"/>
    </row>
    <row r="14" spans="1:8" x14ac:dyDescent="0.2">
      <c r="A14" s="3"/>
      <c r="B14" s="13" t="s">
        <v>34</v>
      </c>
      <c r="C14" s="15"/>
      <c r="D14" s="15"/>
      <c r="E14" s="15"/>
      <c r="F14" s="12">
        <v>35000</v>
      </c>
      <c r="G14" s="3"/>
      <c r="H14" s="3"/>
    </row>
    <row r="15" spans="1:8" x14ac:dyDescent="0.2">
      <c r="A15" s="3"/>
      <c r="B15" s="13" t="s">
        <v>35</v>
      </c>
      <c r="C15" s="15"/>
      <c r="D15" s="15"/>
      <c r="E15" s="15"/>
      <c r="F15" s="16">
        <v>15000</v>
      </c>
      <c r="G15" s="24"/>
      <c r="H15" s="3"/>
    </row>
    <row r="16" spans="1:8" x14ac:dyDescent="0.2">
      <c r="A16" s="3"/>
      <c r="B16" s="178" t="s">
        <v>38</v>
      </c>
      <c r="C16" s="159"/>
      <c r="D16" s="159"/>
      <c r="E16" s="160"/>
      <c r="F16" s="12">
        <v>10000</v>
      </c>
      <c r="G16" s="3"/>
      <c r="H16" s="3"/>
    </row>
    <row r="17" spans="1:8" x14ac:dyDescent="0.2">
      <c r="A17" s="2"/>
      <c r="B17" s="13" t="s">
        <v>42</v>
      </c>
      <c r="C17" s="15"/>
      <c r="D17" s="15"/>
      <c r="E17" s="15"/>
      <c r="F17" s="16">
        <v>15000</v>
      </c>
      <c r="G17" s="2"/>
      <c r="H17" s="2"/>
    </row>
    <row r="18" spans="1:8" x14ac:dyDescent="0.2">
      <c r="A18" s="3"/>
      <c r="B18" s="13" t="s">
        <v>44</v>
      </c>
      <c r="C18" s="15"/>
      <c r="D18" s="15"/>
      <c r="E18" s="15"/>
      <c r="F18" s="12">
        <v>15000</v>
      </c>
      <c r="G18" s="3"/>
      <c r="H18" s="3"/>
    </row>
    <row r="19" spans="1:8" x14ac:dyDescent="0.2">
      <c r="A19" s="2"/>
      <c r="B19" s="13" t="s">
        <v>46</v>
      </c>
      <c r="C19" s="15"/>
      <c r="D19" s="15"/>
      <c r="E19" s="15"/>
      <c r="F19" s="12">
        <v>25000</v>
      </c>
      <c r="G19" s="2"/>
      <c r="H19" s="2"/>
    </row>
    <row r="20" spans="1:8" x14ac:dyDescent="0.2">
      <c r="A20" s="2"/>
      <c r="B20" s="13" t="s">
        <v>47</v>
      </c>
      <c r="C20" s="15"/>
      <c r="D20" s="15"/>
      <c r="E20" s="15"/>
      <c r="F20" s="12">
        <v>10000</v>
      </c>
      <c r="G20" s="2"/>
      <c r="H20" s="2"/>
    </row>
    <row r="21" spans="1:8" x14ac:dyDescent="0.2">
      <c r="A21" s="2"/>
      <c r="B21" s="21" t="s">
        <v>49</v>
      </c>
      <c r="C21" s="15"/>
      <c r="D21" s="15"/>
      <c r="E21" s="15"/>
      <c r="F21" s="16">
        <v>10000</v>
      </c>
      <c r="G21" s="2"/>
      <c r="H21" s="2"/>
    </row>
    <row r="22" spans="1:8" x14ac:dyDescent="0.2">
      <c r="A22" s="2"/>
      <c r="B22" s="13" t="s">
        <v>52</v>
      </c>
      <c r="C22" s="15"/>
      <c r="D22" s="15"/>
      <c r="E22" s="15"/>
      <c r="F22" s="12">
        <v>40000</v>
      </c>
      <c r="G22" s="2"/>
      <c r="H22" s="2"/>
    </row>
    <row r="23" spans="1:8" x14ac:dyDescent="0.2">
      <c r="A23" s="2"/>
      <c r="B23" s="17" t="s">
        <v>53</v>
      </c>
      <c r="C23" s="15"/>
      <c r="D23" s="15"/>
      <c r="E23" s="15"/>
      <c r="F23" s="19">
        <f>SUM(F12:F22)</f>
        <v>275000</v>
      </c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ht="15" x14ac:dyDescent="0.2">
      <c r="A25" s="2"/>
      <c r="B25" s="7" t="s">
        <v>54</v>
      </c>
      <c r="C25" s="8"/>
      <c r="D25" s="8"/>
      <c r="E25" s="8"/>
      <c r="F25" s="11"/>
      <c r="G25" s="2"/>
      <c r="H25" s="2"/>
    </row>
    <row r="26" spans="1:8" x14ac:dyDescent="0.2">
      <c r="A26" s="2"/>
      <c r="B26" s="13" t="s">
        <v>55</v>
      </c>
      <c r="C26" s="15"/>
      <c r="D26" s="15"/>
      <c r="E26" s="15"/>
      <c r="F26" s="29">
        <v>105000</v>
      </c>
      <c r="G26" s="2"/>
      <c r="H26" s="2"/>
    </row>
    <row r="27" spans="1:8" x14ac:dyDescent="0.2">
      <c r="A27" s="2"/>
      <c r="B27" s="21" t="s">
        <v>62</v>
      </c>
      <c r="C27" s="15"/>
      <c r="D27" s="15"/>
      <c r="E27" s="15"/>
      <c r="F27" s="29">
        <v>105000</v>
      </c>
      <c r="G27" s="2"/>
      <c r="H27" s="2"/>
    </row>
    <row r="28" spans="1:8" x14ac:dyDescent="0.2">
      <c r="A28" s="2"/>
      <c r="B28" s="21" t="s">
        <v>65</v>
      </c>
      <c r="C28" s="15"/>
      <c r="D28" s="15"/>
      <c r="E28" s="15"/>
      <c r="F28" s="30">
        <v>90000</v>
      </c>
      <c r="G28" s="31"/>
      <c r="H28" s="2"/>
    </row>
    <row r="29" spans="1:8" x14ac:dyDescent="0.2">
      <c r="A29" s="2"/>
      <c r="B29" s="178" t="s">
        <v>72</v>
      </c>
      <c r="C29" s="159"/>
      <c r="D29" s="159"/>
      <c r="E29" s="159"/>
      <c r="F29" s="30">
        <v>25000</v>
      </c>
      <c r="G29" s="2"/>
      <c r="H29" s="2"/>
    </row>
    <row r="30" spans="1:8" x14ac:dyDescent="0.2">
      <c r="A30" s="2"/>
      <c r="B30" s="13" t="s">
        <v>75</v>
      </c>
      <c r="C30" s="15"/>
      <c r="D30" s="15"/>
      <c r="E30" s="15"/>
      <c r="F30" s="29">
        <v>90000</v>
      </c>
      <c r="G30" s="2"/>
      <c r="H30" s="2"/>
    </row>
    <row r="31" spans="1:8" x14ac:dyDescent="0.2">
      <c r="A31" s="2"/>
      <c r="B31" s="17" t="s">
        <v>76</v>
      </c>
      <c r="C31" s="15"/>
      <c r="D31" s="15"/>
      <c r="E31" s="15"/>
      <c r="F31" s="19">
        <f>SUM(F26:F30)</f>
        <v>415000</v>
      </c>
      <c r="G31" s="2"/>
      <c r="H31" s="2"/>
    </row>
    <row r="32" spans="1:8" x14ac:dyDescent="0.2">
      <c r="A32" s="2"/>
      <c r="B32" s="33"/>
      <c r="C32" s="33"/>
      <c r="D32" s="33"/>
      <c r="E32" s="33"/>
      <c r="F32" s="33"/>
      <c r="G32" s="2"/>
      <c r="H32" s="2"/>
    </row>
    <row r="33" spans="1:8" ht="15" x14ac:dyDescent="0.2">
      <c r="A33" s="2"/>
      <c r="B33" s="34" t="s">
        <v>78</v>
      </c>
      <c r="C33" s="34"/>
      <c r="D33" s="34"/>
      <c r="E33" s="34"/>
      <c r="F33" s="36">
        <f>SUM(F31+F23+F9+F2)</f>
        <v>790000</v>
      </c>
      <c r="G33" s="2"/>
      <c r="H33" s="2"/>
    </row>
    <row r="34" spans="1:8" x14ac:dyDescent="0.2">
      <c r="A34" s="2"/>
      <c r="B34" s="181"/>
      <c r="C34" s="180"/>
      <c r="D34" s="180"/>
      <c r="E34" s="42"/>
      <c r="F34" s="42"/>
      <c r="G34" s="2"/>
      <c r="H34" s="2"/>
    </row>
    <row r="35" spans="1:8" x14ac:dyDescent="0.2">
      <c r="A35" s="2"/>
      <c r="B35" s="39"/>
      <c r="C35" s="39"/>
      <c r="D35" s="39"/>
      <c r="E35" s="42"/>
      <c r="F35" s="42"/>
      <c r="G35" s="2"/>
      <c r="H35" s="2"/>
    </row>
    <row r="36" spans="1:8" x14ac:dyDescent="0.2">
      <c r="A36" s="2"/>
      <c r="B36" s="181"/>
      <c r="C36" s="180"/>
      <c r="D36" s="180"/>
      <c r="E36" s="42"/>
      <c r="F36" s="42"/>
      <c r="G36" s="2"/>
      <c r="H36" s="2"/>
    </row>
    <row r="37" spans="1:8" x14ac:dyDescent="0.2">
      <c r="A37" s="2"/>
      <c r="B37" s="181"/>
      <c r="C37" s="180"/>
      <c r="D37" s="180"/>
      <c r="E37" s="42"/>
      <c r="F37" s="42"/>
      <c r="G37" s="2"/>
      <c r="H37" s="2"/>
    </row>
    <row r="38" spans="1:8" x14ac:dyDescent="0.2">
      <c r="A38" s="2"/>
      <c r="B38" s="181"/>
      <c r="C38" s="180"/>
      <c r="D38" s="180"/>
      <c r="E38" s="42"/>
      <c r="F38" s="42"/>
      <c r="G38" s="2"/>
      <c r="H38" s="2"/>
    </row>
    <row r="39" spans="1:8" x14ac:dyDescent="0.2">
      <c r="A39" s="2"/>
      <c r="B39" s="39"/>
      <c r="C39" s="39"/>
      <c r="D39" s="39"/>
      <c r="E39" s="42"/>
      <c r="F39" s="42"/>
      <c r="G39" s="2"/>
      <c r="H39" s="2"/>
    </row>
    <row r="40" spans="1:8" x14ac:dyDescent="0.2">
      <c r="A40" s="2"/>
      <c r="B40" s="181"/>
      <c r="C40" s="180"/>
      <c r="D40" s="180"/>
      <c r="E40" s="42"/>
      <c r="F40" s="33"/>
      <c r="G40" s="2"/>
      <c r="H40" s="2"/>
    </row>
    <row r="41" spans="1:8" x14ac:dyDescent="0.2">
      <c r="A41" s="2"/>
      <c r="B41" s="39"/>
      <c r="C41" s="39"/>
      <c r="D41" s="39"/>
      <c r="E41" s="42"/>
      <c r="F41" s="33"/>
      <c r="G41" s="2"/>
      <c r="H41" s="2"/>
    </row>
    <row r="42" spans="1:8" x14ac:dyDescent="0.2">
      <c r="A42" s="2"/>
      <c r="B42" s="182"/>
      <c r="C42" s="180"/>
      <c r="D42" s="180"/>
      <c r="E42" s="180"/>
      <c r="F42" s="46"/>
      <c r="G42" s="2"/>
      <c r="H42" s="2"/>
    </row>
    <row r="43" spans="1:8" ht="14.25" x14ac:dyDescent="0.2">
      <c r="A43" s="2"/>
      <c r="B43" s="183"/>
      <c r="C43" s="180"/>
      <c r="D43" s="180"/>
      <c r="E43" s="180"/>
      <c r="F43" s="47"/>
      <c r="G43" s="2"/>
      <c r="H43" s="2"/>
    </row>
    <row r="44" spans="1:8" x14ac:dyDescent="0.2">
      <c r="A44" s="2"/>
      <c r="B44" s="2"/>
      <c r="C44" s="2"/>
      <c r="D44" s="2"/>
      <c r="E44" s="49"/>
      <c r="F44" s="49"/>
      <c r="G44" s="2"/>
      <c r="H44" s="2"/>
    </row>
    <row r="45" spans="1:8" x14ac:dyDescent="0.2">
      <c r="A45" s="2"/>
      <c r="B45" s="2"/>
      <c r="C45" s="2"/>
      <c r="D45" s="2"/>
      <c r="E45" s="49"/>
      <c r="F45" s="49"/>
      <c r="G45" s="2"/>
      <c r="H45" s="2"/>
    </row>
    <row r="46" spans="1:8" x14ac:dyDescent="0.2">
      <c r="A46" s="2"/>
      <c r="B46" s="2"/>
      <c r="C46" s="2"/>
      <c r="D46" s="2"/>
      <c r="E46" s="2"/>
      <c r="F46" s="49"/>
      <c r="G46" s="2"/>
      <c r="H46" s="2"/>
    </row>
    <row r="47" spans="1:8" x14ac:dyDescent="0.2">
      <c r="A47" s="2"/>
      <c r="B47" s="2"/>
      <c r="C47" s="2"/>
      <c r="D47" s="2"/>
      <c r="E47" s="2"/>
      <c r="F47" s="49"/>
      <c r="G47" s="2"/>
      <c r="H47" s="2"/>
    </row>
    <row r="48" spans="1:8" x14ac:dyDescent="0.2">
      <c r="A48" s="2"/>
      <c r="B48" s="2"/>
      <c r="C48" s="2"/>
      <c r="D48" s="2"/>
      <c r="E48" s="2"/>
      <c r="F48" s="49"/>
      <c r="G48" s="2"/>
      <c r="H48" s="2"/>
    </row>
    <row r="49" spans="1:8" x14ac:dyDescent="0.2">
      <c r="A49" s="2"/>
      <c r="B49" s="2"/>
      <c r="C49" s="2"/>
      <c r="D49" s="2"/>
      <c r="E49" s="2"/>
      <c r="F49" s="49"/>
      <c r="G49" s="2"/>
      <c r="H49" s="2"/>
    </row>
    <row r="50" spans="1:8" x14ac:dyDescent="0.2">
      <c r="A50" s="2"/>
      <c r="B50" s="2"/>
      <c r="C50" s="2"/>
      <c r="D50" s="2"/>
      <c r="E50" s="2"/>
      <c r="F50" s="49"/>
      <c r="G50" s="2"/>
      <c r="H50" s="2"/>
    </row>
    <row r="51" spans="1:8" x14ac:dyDescent="0.2">
      <c r="A51" s="2"/>
      <c r="B51" s="2"/>
      <c r="C51" s="2"/>
      <c r="D51" s="2"/>
      <c r="E51" s="2"/>
      <c r="F51" s="49"/>
      <c r="G51" s="2"/>
      <c r="H51" s="2"/>
    </row>
    <row r="52" spans="1:8" x14ac:dyDescent="0.2">
      <c r="A52" s="2"/>
      <c r="B52" s="2"/>
      <c r="C52" s="2"/>
      <c r="D52" s="2"/>
      <c r="E52" s="2"/>
      <c r="F52" s="49"/>
      <c r="G52" s="2"/>
      <c r="H52" s="2"/>
    </row>
    <row r="53" spans="1:8" x14ac:dyDescent="0.2">
      <c r="A53" s="2"/>
      <c r="B53" s="2"/>
      <c r="C53" s="2"/>
      <c r="D53" s="2"/>
      <c r="E53" s="2"/>
      <c r="F53" s="49"/>
      <c r="G53" s="2"/>
      <c r="H53" s="2"/>
    </row>
    <row r="54" spans="1:8" x14ac:dyDescent="0.2">
      <c r="A54" s="2"/>
      <c r="B54" s="2"/>
      <c r="C54" s="2"/>
      <c r="D54" s="2"/>
      <c r="E54" s="2"/>
      <c r="F54" s="49"/>
      <c r="G54" s="2"/>
      <c r="H54" s="2"/>
    </row>
    <row r="55" spans="1:8" x14ac:dyDescent="0.2">
      <c r="A55" s="2"/>
      <c r="B55" s="2"/>
      <c r="C55" s="2"/>
      <c r="D55" s="2"/>
      <c r="E55" s="2"/>
      <c r="F55" s="49"/>
      <c r="G55" s="2"/>
      <c r="H55" s="2"/>
    </row>
    <row r="56" spans="1:8" x14ac:dyDescent="0.2">
      <c r="A56" s="2"/>
      <c r="B56" s="2"/>
      <c r="C56" s="2"/>
      <c r="D56" s="2"/>
      <c r="E56" s="2"/>
      <c r="F56" s="49"/>
      <c r="G56" s="2"/>
      <c r="H56" s="2"/>
    </row>
    <row r="57" spans="1:8" x14ac:dyDescent="0.2">
      <c r="A57" s="2"/>
      <c r="B57" s="2"/>
      <c r="C57" s="2"/>
      <c r="D57" s="2"/>
      <c r="E57" s="2"/>
      <c r="F57" s="49"/>
      <c r="G57" s="2"/>
      <c r="H57" s="2"/>
    </row>
  </sheetData>
  <mergeCells count="12">
    <mergeCell ref="B40:D40"/>
    <mergeCell ref="B42:E42"/>
    <mergeCell ref="B43:E43"/>
    <mergeCell ref="B34:D34"/>
    <mergeCell ref="B36:D36"/>
    <mergeCell ref="B37:D37"/>
    <mergeCell ref="B38:D38"/>
    <mergeCell ref="B2:E2"/>
    <mergeCell ref="B7:E7"/>
    <mergeCell ref="B1:F1"/>
    <mergeCell ref="B29:E29"/>
    <mergeCell ref="B16:E16"/>
  </mergeCells>
  <pageMargins left="0.25" right="0.25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30"/>
  <sheetViews>
    <sheetView topLeftCell="A163" workbookViewId="0">
      <selection activeCell="B51" sqref="B51:D51"/>
    </sheetView>
  </sheetViews>
  <sheetFormatPr defaultColWidth="14.42578125" defaultRowHeight="12.75" x14ac:dyDescent="0.2"/>
  <cols>
    <col min="1" max="1" width="3.7109375" customWidth="1"/>
    <col min="2" max="2" width="52.42578125" customWidth="1"/>
    <col min="3" max="3" width="9.42578125" customWidth="1"/>
    <col min="4" max="4" width="11.42578125" customWidth="1"/>
    <col min="5" max="25" width="9.140625" customWidth="1"/>
  </cols>
  <sheetData>
    <row r="1" spans="1:25" ht="18" x14ac:dyDescent="0.25">
      <c r="A1" s="33"/>
      <c r="B1" s="188" t="s">
        <v>89</v>
      </c>
      <c r="C1" s="189"/>
      <c r="D1" s="190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x14ac:dyDescent="0.2">
      <c r="A2" s="33"/>
      <c r="B2" s="191" t="s">
        <v>2</v>
      </c>
      <c r="C2" s="192"/>
      <c r="D2" s="19">
        <v>10000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4.25" x14ac:dyDescent="0.2">
      <c r="A3" s="33"/>
      <c r="B3" s="185" t="s">
        <v>90</v>
      </c>
      <c r="C3" s="186"/>
      <c r="D3" s="18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2">
      <c r="A4" s="33"/>
      <c r="B4" s="50" t="s">
        <v>91</v>
      </c>
      <c r="C4" s="12">
        <v>10000</v>
      </c>
      <c r="D4" s="9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x14ac:dyDescent="0.2">
      <c r="A5" s="33"/>
      <c r="B5" s="9" t="s">
        <v>92</v>
      </c>
      <c r="C5" s="12">
        <v>16000</v>
      </c>
      <c r="D5" s="9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x14ac:dyDescent="0.2">
      <c r="A6" s="33"/>
      <c r="B6" s="51" t="s">
        <v>93</v>
      </c>
      <c r="C6" s="12">
        <v>25000</v>
      </c>
      <c r="D6" s="9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x14ac:dyDescent="0.2">
      <c r="A7" s="33"/>
      <c r="B7" s="21" t="s">
        <v>94</v>
      </c>
      <c r="C7" s="12">
        <v>5000</v>
      </c>
      <c r="D7" s="20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x14ac:dyDescent="0.2">
      <c r="A8" s="33"/>
      <c r="B8" s="193" t="s">
        <v>95</v>
      </c>
      <c r="C8" s="160"/>
      <c r="D8" s="20">
        <f>SUM(C4:C7)</f>
        <v>56000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x14ac:dyDescent="0.2">
      <c r="A9" s="33"/>
      <c r="B9" s="194"/>
      <c r="C9" s="159"/>
      <c r="D9" s="160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4.25" x14ac:dyDescent="0.2">
      <c r="A10" s="33"/>
      <c r="B10" s="185" t="s">
        <v>96</v>
      </c>
      <c r="C10" s="186"/>
      <c r="D10" s="187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x14ac:dyDescent="0.2">
      <c r="A11" s="33"/>
      <c r="B11" s="9" t="s">
        <v>97</v>
      </c>
      <c r="C11" s="12">
        <v>80000</v>
      </c>
      <c r="D11" s="1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x14ac:dyDescent="0.2">
      <c r="A12" s="33"/>
      <c r="B12" s="14" t="s">
        <v>98</v>
      </c>
      <c r="C12" s="12">
        <v>10000</v>
      </c>
      <c r="D12" s="1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x14ac:dyDescent="0.2">
      <c r="A13" s="33"/>
      <c r="B13" s="54" t="s">
        <v>99</v>
      </c>
      <c r="C13" s="12">
        <v>5000</v>
      </c>
      <c r="D13" s="1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x14ac:dyDescent="0.2">
      <c r="A14" s="33"/>
      <c r="B14" s="9" t="s">
        <v>100</v>
      </c>
      <c r="C14" s="12">
        <v>10000</v>
      </c>
      <c r="D14" s="1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x14ac:dyDescent="0.2">
      <c r="A15" s="33"/>
      <c r="B15" s="193" t="s">
        <v>101</v>
      </c>
      <c r="C15" s="160"/>
      <c r="D15" s="20">
        <f>SUM(C11:C14)</f>
        <v>105000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x14ac:dyDescent="0.2">
      <c r="A16" s="33"/>
      <c r="B16" s="184"/>
      <c r="C16" s="159"/>
      <c r="D16" s="160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4.25" x14ac:dyDescent="0.2">
      <c r="A17" s="33"/>
      <c r="B17" s="185" t="s">
        <v>102</v>
      </c>
      <c r="C17" s="186"/>
      <c r="D17" s="187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x14ac:dyDescent="0.2">
      <c r="A18" s="33"/>
      <c r="B18" s="51" t="s">
        <v>103</v>
      </c>
      <c r="C18" s="12">
        <v>15000</v>
      </c>
      <c r="D18" s="9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x14ac:dyDescent="0.2">
      <c r="A19" s="33"/>
      <c r="B19" s="51" t="s">
        <v>104</v>
      </c>
      <c r="C19" s="12">
        <v>25000</v>
      </c>
      <c r="D19" s="1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x14ac:dyDescent="0.2">
      <c r="A20" s="33"/>
      <c r="B20" s="51" t="s">
        <v>105</v>
      </c>
      <c r="C20" s="12">
        <v>0</v>
      </c>
      <c r="D20" s="9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x14ac:dyDescent="0.2">
      <c r="A21" s="33"/>
      <c r="B21" s="51" t="s">
        <v>106</v>
      </c>
      <c r="C21" s="12">
        <v>0</v>
      </c>
      <c r="D21" s="9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x14ac:dyDescent="0.2">
      <c r="A22" s="33"/>
      <c r="B22" s="51" t="s">
        <v>107</v>
      </c>
      <c r="C22" s="16">
        <v>5000</v>
      </c>
      <c r="D22" s="1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x14ac:dyDescent="0.2">
      <c r="A23" s="33"/>
      <c r="B23" s="50" t="s">
        <v>108</v>
      </c>
      <c r="C23" s="12">
        <v>10000</v>
      </c>
      <c r="D23" s="1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x14ac:dyDescent="0.2">
      <c r="A24" s="33"/>
      <c r="B24" s="50" t="s">
        <v>109</v>
      </c>
      <c r="C24" s="12">
        <v>5000</v>
      </c>
      <c r="D24" s="1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x14ac:dyDescent="0.2">
      <c r="A25" s="33"/>
      <c r="B25" s="193" t="s">
        <v>110</v>
      </c>
      <c r="C25" s="160"/>
      <c r="D25" s="20">
        <f>SUM(C18:C24)</f>
        <v>60000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x14ac:dyDescent="0.2">
      <c r="A26" s="33"/>
      <c r="B26" s="194"/>
      <c r="C26" s="159"/>
      <c r="D26" s="16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4.25" x14ac:dyDescent="0.2">
      <c r="A27" s="33"/>
      <c r="B27" s="185" t="s">
        <v>111</v>
      </c>
      <c r="C27" s="186"/>
      <c r="D27" s="187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x14ac:dyDescent="0.2">
      <c r="A28" s="33"/>
      <c r="B28" s="55" t="s">
        <v>112</v>
      </c>
      <c r="C28" s="56">
        <v>15000</v>
      </c>
      <c r="D28" s="1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x14ac:dyDescent="0.2">
      <c r="A29" s="33"/>
      <c r="B29" s="9" t="s">
        <v>113</v>
      </c>
      <c r="C29" s="12">
        <v>2000</v>
      </c>
      <c r="D29" s="57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x14ac:dyDescent="0.2">
      <c r="A30" s="33"/>
      <c r="B30" s="9" t="s">
        <v>114</v>
      </c>
      <c r="C30" s="12">
        <v>8000</v>
      </c>
      <c r="D30" s="57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x14ac:dyDescent="0.2">
      <c r="A31" s="33"/>
      <c r="B31" s="9" t="s">
        <v>116</v>
      </c>
      <c r="C31" s="12">
        <v>15000</v>
      </c>
      <c r="D31" s="57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x14ac:dyDescent="0.2">
      <c r="A32" s="33"/>
      <c r="B32" s="58" t="s">
        <v>117</v>
      </c>
      <c r="C32" s="59">
        <v>15000</v>
      </c>
      <c r="D32" s="57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x14ac:dyDescent="0.2">
      <c r="A33" s="33"/>
      <c r="B33" s="9" t="s">
        <v>118</v>
      </c>
      <c r="C33" s="12">
        <v>20000</v>
      </c>
      <c r="D33" s="9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x14ac:dyDescent="0.2">
      <c r="A34" s="33"/>
      <c r="B34" s="58" t="s">
        <v>119</v>
      </c>
      <c r="C34" s="60">
        <v>12000</v>
      </c>
      <c r="D34" s="61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x14ac:dyDescent="0.2">
      <c r="A35" s="33"/>
      <c r="B35" s="193" t="s">
        <v>120</v>
      </c>
      <c r="C35" s="160"/>
      <c r="D35" s="20">
        <f>SUM(C28:C34)</f>
        <v>87000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x14ac:dyDescent="0.2">
      <c r="A36" s="33"/>
      <c r="B36" s="184"/>
      <c r="C36" s="159"/>
      <c r="D36" s="160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4.25" x14ac:dyDescent="0.2">
      <c r="A37" s="33"/>
      <c r="B37" s="185" t="s">
        <v>121</v>
      </c>
      <c r="C37" s="186"/>
      <c r="D37" s="187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x14ac:dyDescent="0.2">
      <c r="A38" s="33"/>
      <c r="B38" s="9" t="s">
        <v>122</v>
      </c>
      <c r="C38" s="12">
        <v>30000</v>
      </c>
      <c r="D38" s="1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x14ac:dyDescent="0.2">
      <c r="A39" s="33"/>
      <c r="B39" s="9" t="s">
        <v>123</v>
      </c>
      <c r="C39" s="12">
        <v>9000</v>
      </c>
      <c r="D39" s="1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x14ac:dyDescent="0.2">
      <c r="A40" s="33"/>
      <c r="B40" s="9" t="s">
        <v>124</v>
      </c>
      <c r="C40" s="12">
        <v>10000</v>
      </c>
      <c r="D40" s="1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x14ac:dyDescent="0.2">
      <c r="A41" s="33"/>
      <c r="B41" s="9" t="s">
        <v>125</v>
      </c>
      <c r="C41" s="12">
        <v>6000</v>
      </c>
      <c r="D41" s="1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x14ac:dyDescent="0.2">
      <c r="A42" s="33"/>
      <c r="B42" s="9" t="s">
        <v>126</v>
      </c>
      <c r="C42" s="12">
        <v>10000</v>
      </c>
      <c r="D42" s="12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x14ac:dyDescent="0.2">
      <c r="A43" s="33"/>
      <c r="B43" s="51" t="s">
        <v>127</v>
      </c>
      <c r="C43" s="12">
        <v>5000</v>
      </c>
      <c r="D43" s="1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x14ac:dyDescent="0.2">
      <c r="A44" s="33"/>
      <c r="B44" s="51" t="s">
        <v>128</v>
      </c>
      <c r="C44" s="16">
        <v>0</v>
      </c>
      <c r="D44" s="12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x14ac:dyDescent="0.2">
      <c r="A45" s="33"/>
      <c r="B45" s="62" t="s">
        <v>129</v>
      </c>
      <c r="C45" s="63">
        <v>0</v>
      </c>
      <c r="D45" s="1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x14ac:dyDescent="0.2">
      <c r="A46" s="33"/>
      <c r="B46" s="62" t="s">
        <v>130</v>
      </c>
      <c r="C46" s="63">
        <v>0</v>
      </c>
      <c r="D46" s="1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x14ac:dyDescent="0.2">
      <c r="A47" s="33"/>
      <c r="B47" s="62" t="s">
        <v>131</v>
      </c>
      <c r="C47" s="63">
        <v>0</v>
      </c>
      <c r="D47" s="1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x14ac:dyDescent="0.2">
      <c r="A48" s="33"/>
      <c r="B48" s="64" t="s">
        <v>132</v>
      </c>
      <c r="C48" s="65">
        <v>15000</v>
      </c>
      <c r="D48" s="1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x14ac:dyDescent="0.2">
      <c r="A49" s="33"/>
      <c r="B49" s="193" t="s">
        <v>133</v>
      </c>
      <c r="C49" s="160"/>
      <c r="D49" s="20">
        <f>SUM(C38:C48)</f>
        <v>85000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x14ac:dyDescent="0.2">
      <c r="A50" s="33"/>
      <c r="B50" s="52"/>
      <c r="C50" s="67"/>
      <c r="D50" s="68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5" x14ac:dyDescent="0.2">
      <c r="A51" s="69"/>
      <c r="B51" s="202" t="s">
        <v>136</v>
      </c>
      <c r="C51" s="203"/>
      <c r="D51" s="204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</row>
    <row r="52" spans="1:25" ht="14.25" x14ac:dyDescent="0.2">
      <c r="A52" s="69"/>
      <c r="B52" s="146" t="s">
        <v>137</v>
      </c>
      <c r="C52" s="70"/>
      <c r="D52" s="71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</row>
    <row r="53" spans="1:25" x14ac:dyDescent="0.2">
      <c r="A53" s="69"/>
      <c r="B53" s="13" t="s">
        <v>138</v>
      </c>
      <c r="C53" s="73">
        <v>0</v>
      </c>
      <c r="D53" s="71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</row>
    <row r="54" spans="1:25" x14ac:dyDescent="0.2">
      <c r="A54" s="69"/>
      <c r="B54" s="13" t="s">
        <v>140</v>
      </c>
      <c r="C54" s="73">
        <v>0</v>
      </c>
      <c r="D54" s="71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</row>
    <row r="55" spans="1:25" x14ac:dyDescent="0.2">
      <c r="A55" s="69"/>
      <c r="B55" s="52" t="s">
        <v>141</v>
      </c>
      <c r="C55" s="74"/>
      <c r="D55" s="76">
        <f>SUM(C53)</f>
        <v>0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</row>
    <row r="56" spans="1:25" x14ac:dyDescent="0.2">
      <c r="A56" s="69"/>
      <c r="B56" s="53"/>
      <c r="C56" s="70"/>
      <c r="D56" s="71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</row>
    <row r="57" spans="1:25" ht="14.25" x14ac:dyDescent="0.2">
      <c r="A57" s="33"/>
      <c r="B57" s="195" t="s">
        <v>143</v>
      </c>
      <c r="C57" s="196"/>
      <c r="D57" s="197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x14ac:dyDescent="0.2">
      <c r="A58" s="33"/>
      <c r="B58" s="21" t="s">
        <v>144</v>
      </c>
      <c r="C58" s="79">
        <v>0</v>
      </c>
      <c r="D58" s="80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x14ac:dyDescent="0.2">
      <c r="A59" s="33"/>
      <c r="B59" s="9" t="s">
        <v>145</v>
      </c>
      <c r="C59" s="12">
        <v>7000</v>
      </c>
      <c r="D59" s="1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x14ac:dyDescent="0.2">
      <c r="A60" s="33"/>
      <c r="B60" s="82" t="s">
        <v>146</v>
      </c>
      <c r="C60" s="12">
        <v>15000</v>
      </c>
      <c r="D60" s="1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x14ac:dyDescent="0.2">
      <c r="A61" s="33"/>
      <c r="B61" s="82" t="s">
        <v>147</v>
      </c>
      <c r="C61" s="12">
        <v>10000</v>
      </c>
      <c r="D61" s="12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x14ac:dyDescent="0.2">
      <c r="A62" s="33"/>
      <c r="B62" s="82" t="s">
        <v>148</v>
      </c>
      <c r="C62" s="12">
        <v>3000</v>
      </c>
      <c r="D62" s="12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x14ac:dyDescent="0.2">
      <c r="A63" s="33"/>
      <c r="B63" s="82" t="s">
        <v>149</v>
      </c>
      <c r="C63" s="12">
        <v>3000</v>
      </c>
      <c r="D63" s="12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x14ac:dyDescent="0.2">
      <c r="A64" s="33"/>
      <c r="B64" s="82" t="s">
        <v>150</v>
      </c>
      <c r="C64" s="12">
        <v>5000</v>
      </c>
      <c r="D64" s="12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x14ac:dyDescent="0.2">
      <c r="A65" s="33"/>
      <c r="B65" s="82" t="s">
        <v>152</v>
      </c>
      <c r="C65" s="83">
        <v>0</v>
      </c>
      <c r="D65" s="12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x14ac:dyDescent="0.2">
      <c r="A66" s="33"/>
      <c r="B66" s="193" t="s">
        <v>154</v>
      </c>
      <c r="C66" s="159"/>
      <c r="D66" s="20">
        <f>SUM(C58:C65)</f>
        <v>43000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x14ac:dyDescent="0.2">
      <c r="A67" s="33"/>
      <c r="B67" s="85"/>
      <c r="C67" s="86"/>
      <c r="D67" s="68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4.25" x14ac:dyDescent="0.2">
      <c r="A68" s="33"/>
      <c r="B68" s="195" t="s">
        <v>157</v>
      </c>
      <c r="C68" s="196"/>
      <c r="D68" s="197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x14ac:dyDescent="0.2">
      <c r="A69" s="33"/>
      <c r="B69" s="55" t="s">
        <v>158</v>
      </c>
      <c r="C69" s="88">
        <v>5000</v>
      </c>
      <c r="D69" s="1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x14ac:dyDescent="0.2">
      <c r="A70" s="33"/>
      <c r="B70" s="89" t="s">
        <v>159</v>
      </c>
      <c r="C70" s="88">
        <v>5000</v>
      </c>
      <c r="D70" s="1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x14ac:dyDescent="0.2">
      <c r="A71" s="33"/>
      <c r="B71" s="89" t="s">
        <v>162</v>
      </c>
      <c r="C71" s="88">
        <v>10000</v>
      </c>
      <c r="D71" s="12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x14ac:dyDescent="0.2">
      <c r="A72" s="33"/>
      <c r="B72" s="55" t="s">
        <v>163</v>
      </c>
      <c r="C72" s="56">
        <v>5000</v>
      </c>
      <c r="D72" s="1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x14ac:dyDescent="0.2">
      <c r="A73" s="33"/>
      <c r="B73" s="55" t="s">
        <v>164</v>
      </c>
      <c r="C73" s="91">
        <v>0</v>
      </c>
      <c r="D73" s="1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x14ac:dyDescent="0.2">
      <c r="A74" s="33"/>
      <c r="B74" s="62" t="s">
        <v>169</v>
      </c>
      <c r="C74" s="94">
        <v>0</v>
      </c>
      <c r="D74" s="65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x14ac:dyDescent="0.2">
      <c r="A75" s="33"/>
      <c r="B75" s="62" t="s">
        <v>171</v>
      </c>
      <c r="C75" s="94">
        <v>0</v>
      </c>
      <c r="D75" s="65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x14ac:dyDescent="0.2">
      <c r="A76" s="33"/>
      <c r="B76" s="198" t="s">
        <v>172</v>
      </c>
      <c r="C76" s="159"/>
      <c r="D76" s="81">
        <f>SUM(C69:C75)</f>
        <v>25000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x14ac:dyDescent="0.2">
      <c r="A77" s="33"/>
      <c r="B77" s="96"/>
      <c r="C77" s="97"/>
      <c r="D77" s="98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ht="14.25" x14ac:dyDescent="0.2">
      <c r="A78" s="33"/>
      <c r="B78" s="199" t="s">
        <v>175</v>
      </c>
      <c r="C78" s="196"/>
      <c r="D78" s="197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x14ac:dyDescent="0.2">
      <c r="A79" s="33"/>
      <c r="B79" s="75" t="s">
        <v>179</v>
      </c>
      <c r="C79" s="56">
        <v>5000</v>
      </c>
      <c r="D79" s="90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x14ac:dyDescent="0.2">
      <c r="A80" s="33"/>
      <c r="B80" s="55" t="s">
        <v>180</v>
      </c>
      <c r="C80" s="56">
        <v>5000</v>
      </c>
      <c r="D80" s="12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x14ac:dyDescent="0.2">
      <c r="A81" s="33"/>
      <c r="B81" s="89" t="s">
        <v>181</v>
      </c>
      <c r="C81" s="88">
        <v>10000</v>
      </c>
      <c r="D81" s="12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x14ac:dyDescent="0.2">
      <c r="A82" s="33"/>
      <c r="B82" s="89" t="s">
        <v>182</v>
      </c>
      <c r="C82" s="88">
        <v>7000</v>
      </c>
      <c r="D82" s="12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x14ac:dyDescent="0.2">
      <c r="A83" s="33"/>
      <c r="B83" s="89" t="s">
        <v>183</v>
      </c>
      <c r="C83" s="56">
        <v>0</v>
      </c>
      <c r="D83" s="12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x14ac:dyDescent="0.2">
      <c r="A84" s="33"/>
      <c r="B84" s="64" t="s">
        <v>184</v>
      </c>
      <c r="C84" s="56">
        <v>1500</v>
      </c>
      <c r="D84" s="12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x14ac:dyDescent="0.2">
      <c r="A85" s="33"/>
      <c r="B85" s="64" t="s">
        <v>185</v>
      </c>
      <c r="C85" s="103">
        <v>0</v>
      </c>
      <c r="D85" s="12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x14ac:dyDescent="0.2">
      <c r="A86" s="33"/>
      <c r="B86" s="193" t="s">
        <v>186</v>
      </c>
      <c r="C86" s="159"/>
      <c r="D86" s="20">
        <f>SUM(C79:C85)</f>
        <v>28500</v>
      </c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x14ac:dyDescent="0.2">
      <c r="A87" s="33"/>
      <c r="B87" s="105"/>
      <c r="C87" s="106"/>
      <c r="D87" s="68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4.25" x14ac:dyDescent="0.2">
      <c r="A88" s="33"/>
      <c r="B88" s="200" t="s">
        <v>187</v>
      </c>
      <c r="C88" s="196"/>
      <c r="D88" s="197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x14ac:dyDescent="0.2">
      <c r="A89" s="33"/>
      <c r="B89" s="9" t="s">
        <v>188</v>
      </c>
      <c r="C89" s="107">
        <v>10000</v>
      </c>
      <c r="D89" s="12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x14ac:dyDescent="0.2">
      <c r="A90" s="33"/>
      <c r="B90" s="9" t="s">
        <v>190</v>
      </c>
      <c r="C90" s="108">
        <v>5000</v>
      </c>
      <c r="D90" s="12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x14ac:dyDescent="0.2">
      <c r="A91" s="33"/>
      <c r="B91" s="9" t="s">
        <v>193</v>
      </c>
      <c r="C91" s="108">
        <v>0</v>
      </c>
      <c r="D91" s="1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x14ac:dyDescent="0.2">
      <c r="A92" s="33"/>
      <c r="B92" s="109" t="s">
        <v>195</v>
      </c>
      <c r="C92" s="108"/>
      <c r="D92" s="19">
        <f>SUM(C89:C91)</f>
        <v>15000</v>
      </c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x14ac:dyDescent="0.2">
      <c r="A93" s="33"/>
      <c r="B93" s="105"/>
      <c r="C93" s="106"/>
      <c r="D93" s="68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ht="14.25" x14ac:dyDescent="0.2">
      <c r="A94" s="33"/>
      <c r="B94" s="195" t="s">
        <v>199</v>
      </c>
      <c r="C94" s="196"/>
      <c r="D94" s="197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x14ac:dyDescent="0.2">
      <c r="A95" s="33"/>
      <c r="B95" s="51" t="s">
        <v>200</v>
      </c>
      <c r="C95" s="12">
        <v>10000</v>
      </c>
      <c r="D95" s="12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x14ac:dyDescent="0.2">
      <c r="A96" s="33"/>
      <c r="B96" s="193" t="s">
        <v>201</v>
      </c>
      <c r="C96" s="160"/>
      <c r="D96" s="20">
        <f>SUM(C95)</f>
        <v>10000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x14ac:dyDescent="0.2">
      <c r="A97" s="33"/>
      <c r="B97" s="52"/>
      <c r="C97" s="67"/>
      <c r="D97" s="68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14.25" x14ac:dyDescent="0.2">
      <c r="A98" s="33"/>
      <c r="B98" s="200" t="s">
        <v>203</v>
      </c>
      <c r="C98" s="196"/>
      <c r="D98" s="197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x14ac:dyDescent="0.2">
      <c r="A99" s="33"/>
      <c r="B99" s="58" t="s">
        <v>204</v>
      </c>
      <c r="C99" s="60">
        <v>10000</v>
      </c>
      <c r="D99" s="12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x14ac:dyDescent="0.2">
      <c r="A100" s="33"/>
      <c r="B100" s="58" t="s">
        <v>205</v>
      </c>
      <c r="C100" s="83">
        <v>7000</v>
      </c>
      <c r="D100" s="12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x14ac:dyDescent="0.2">
      <c r="A101" s="33"/>
      <c r="B101" s="58" t="s">
        <v>206</v>
      </c>
      <c r="C101" s="83">
        <v>5000</v>
      </c>
      <c r="D101" s="12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x14ac:dyDescent="0.2">
      <c r="A102" s="33"/>
      <c r="B102" s="9" t="s">
        <v>207</v>
      </c>
      <c r="C102" s="108">
        <v>5000</v>
      </c>
      <c r="D102" s="12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x14ac:dyDescent="0.2">
      <c r="A103" s="33"/>
      <c r="B103" s="58" t="s">
        <v>208</v>
      </c>
      <c r="C103" s="83">
        <v>15000</v>
      </c>
      <c r="D103" s="12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x14ac:dyDescent="0.2">
      <c r="A104" s="33"/>
      <c r="B104" s="58" t="s">
        <v>210</v>
      </c>
      <c r="C104" s="83">
        <v>5000</v>
      </c>
      <c r="D104" s="12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x14ac:dyDescent="0.2">
      <c r="A105" s="33"/>
      <c r="B105" s="110" t="s">
        <v>211</v>
      </c>
      <c r="C105" s="111">
        <v>0</v>
      </c>
      <c r="D105" s="12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x14ac:dyDescent="0.2">
      <c r="A106" s="33"/>
      <c r="B106" s="110" t="s">
        <v>215</v>
      </c>
      <c r="C106" s="111">
        <v>0</v>
      </c>
      <c r="D106" s="1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x14ac:dyDescent="0.2">
      <c r="A107" s="33"/>
      <c r="B107" s="110" t="s">
        <v>216</v>
      </c>
      <c r="C107" s="111">
        <v>0</v>
      </c>
      <c r="D107" s="12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x14ac:dyDescent="0.2">
      <c r="A108" s="33"/>
      <c r="B108" s="110" t="s">
        <v>217</v>
      </c>
      <c r="C108" s="111">
        <v>0</v>
      </c>
      <c r="D108" s="12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x14ac:dyDescent="0.2">
      <c r="A109" s="33"/>
      <c r="B109" s="109" t="s">
        <v>218</v>
      </c>
      <c r="C109" s="108"/>
      <c r="D109" s="19">
        <f>SUM(C99:C108)</f>
        <v>47000</v>
      </c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x14ac:dyDescent="0.2">
      <c r="A110" s="33"/>
      <c r="B110" s="109"/>
      <c r="C110" s="108"/>
      <c r="D110" s="112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ht="14.25" x14ac:dyDescent="0.2">
      <c r="A111" s="33"/>
      <c r="B111" s="146" t="s">
        <v>220</v>
      </c>
      <c r="C111" s="67"/>
      <c r="D111" s="68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x14ac:dyDescent="0.2">
      <c r="A112" s="33"/>
      <c r="B112" s="55" t="s">
        <v>221</v>
      </c>
      <c r="C112" s="56">
        <v>10000</v>
      </c>
      <c r="D112" s="68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x14ac:dyDescent="0.2">
      <c r="A113" s="33"/>
      <c r="B113" s="113" t="s">
        <v>222</v>
      </c>
      <c r="C113" s="114">
        <v>10000</v>
      </c>
      <c r="D113" s="68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x14ac:dyDescent="0.2">
      <c r="A114" s="33"/>
      <c r="B114" s="55" t="s">
        <v>223</v>
      </c>
      <c r="C114" s="88">
        <v>5000</v>
      </c>
      <c r="D114" s="68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x14ac:dyDescent="0.2">
      <c r="A115" s="33"/>
      <c r="B115" s="52" t="s">
        <v>224</v>
      </c>
      <c r="C115" s="67"/>
      <c r="D115" s="68">
        <f>SUM(C112:C114)</f>
        <v>25000</v>
      </c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x14ac:dyDescent="0.2">
      <c r="A116" s="33"/>
      <c r="B116" s="52"/>
      <c r="C116" s="67"/>
      <c r="D116" s="68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4.25" x14ac:dyDescent="0.2">
      <c r="A117" s="33"/>
      <c r="B117" s="146" t="s">
        <v>225</v>
      </c>
      <c r="C117" s="67"/>
      <c r="D117" s="68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x14ac:dyDescent="0.2">
      <c r="A118" s="33"/>
      <c r="B118" s="55" t="s">
        <v>226</v>
      </c>
      <c r="C118" s="56">
        <v>5000</v>
      </c>
      <c r="D118" s="68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x14ac:dyDescent="0.2">
      <c r="A119" s="33"/>
      <c r="B119" s="55" t="s">
        <v>163</v>
      </c>
      <c r="C119" s="56">
        <v>5000</v>
      </c>
      <c r="D119" s="68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x14ac:dyDescent="0.2">
      <c r="A120" s="33"/>
      <c r="B120" s="52" t="s">
        <v>227</v>
      </c>
      <c r="C120" s="67"/>
      <c r="D120" s="68">
        <f>SUM(C118:C119)</f>
        <v>10000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x14ac:dyDescent="0.2">
      <c r="A121" s="69"/>
      <c r="B121" s="115"/>
      <c r="C121" s="116"/>
      <c r="D121" s="68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</row>
    <row r="122" spans="1:25" ht="14.25" x14ac:dyDescent="0.2">
      <c r="A122" s="69"/>
      <c r="B122" s="147" t="s">
        <v>115</v>
      </c>
      <c r="C122" s="116"/>
      <c r="D122" s="68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</row>
    <row r="123" spans="1:25" x14ac:dyDescent="0.2">
      <c r="A123" s="69"/>
      <c r="B123" s="55" t="s">
        <v>228</v>
      </c>
      <c r="C123" s="88">
        <v>0</v>
      </c>
      <c r="D123" s="68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</row>
    <row r="124" spans="1:25" x14ac:dyDescent="0.2">
      <c r="A124" s="69"/>
      <c r="B124" s="55" t="s">
        <v>229</v>
      </c>
      <c r="C124" s="56">
        <v>10000</v>
      </c>
      <c r="D124" s="68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</row>
    <row r="125" spans="1:25" x14ac:dyDescent="0.2">
      <c r="A125" s="69"/>
      <c r="B125" s="55" t="s">
        <v>230</v>
      </c>
      <c r="C125" s="56">
        <v>2000</v>
      </c>
      <c r="D125" s="107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</row>
    <row r="126" spans="1:25" x14ac:dyDescent="0.2">
      <c r="A126" s="69"/>
      <c r="B126" s="55" t="s">
        <v>231</v>
      </c>
      <c r="C126" s="56">
        <v>5000</v>
      </c>
      <c r="D126" s="107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</row>
    <row r="127" spans="1:25" x14ac:dyDescent="0.2">
      <c r="A127" s="69"/>
      <c r="B127" s="55" t="s">
        <v>232</v>
      </c>
      <c r="C127" s="56">
        <v>7500</v>
      </c>
      <c r="D127" s="107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</row>
    <row r="128" spans="1:25" x14ac:dyDescent="0.2">
      <c r="A128" s="69"/>
      <c r="B128" s="55" t="s">
        <v>233</v>
      </c>
      <c r="C128" s="88">
        <v>0</v>
      </c>
      <c r="D128" s="107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</row>
    <row r="129" spans="1:25" x14ac:dyDescent="0.2">
      <c r="A129" s="69"/>
      <c r="B129" s="55" t="s">
        <v>234</v>
      </c>
      <c r="C129" s="56">
        <v>5000</v>
      </c>
      <c r="D129" s="107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</row>
    <row r="130" spans="1:25" x14ac:dyDescent="0.2">
      <c r="A130" s="69"/>
      <c r="B130" s="55" t="s">
        <v>235</v>
      </c>
      <c r="C130" s="56">
        <v>0</v>
      </c>
      <c r="D130" s="107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</row>
    <row r="131" spans="1:25" x14ac:dyDescent="0.2">
      <c r="A131" s="69"/>
      <c r="B131" s="55" t="s">
        <v>236</v>
      </c>
      <c r="C131" s="56">
        <v>10000</v>
      </c>
      <c r="D131" s="107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</row>
    <row r="132" spans="1:25" x14ac:dyDescent="0.2">
      <c r="A132" s="69"/>
      <c r="B132" s="55" t="s">
        <v>237</v>
      </c>
      <c r="C132" s="56">
        <v>7000</v>
      </c>
      <c r="D132" s="107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</row>
    <row r="133" spans="1:25" x14ac:dyDescent="0.2">
      <c r="A133" s="69"/>
      <c r="B133" s="55" t="s">
        <v>238</v>
      </c>
      <c r="C133" s="88">
        <v>0</v>
      </c>
      <c r="D133" s="68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</row>
    <row r="134" spans="1:25" x14ac:dyDescent="0.2">
      <c r="A134" s="69"/>
      <c r="B134" s="117" t="s">
        <v>239</v>
      </c>
      <c r="C134" s="118"/>
      <c r="D134" s="68">
        <f>SUM(C123:C133)</f>
        <v>46500</v>
      </c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5" x14ac:dyDescent="0.2">
      <c r="A135" s="69"/>
      <c r="B135" s="119"/>
      <c r="C135" s="108"/>
      <c r="D135" s="68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5" ht="14.25" x14ac:dyDescent="0.2">
      <c r="A136" s="69"/>
      <c r="B136" s="147" t="s">
        <v>240</v>
      </c>
      <c r="C136" s="116"/>
      <c r="D136" s="68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5" x14ac:dyDescent="0.2">
      <c r="A137" s="69"/>
      <c r="B137" s="55" t="s">
        <v>241</v>
      </c>
      <c r="C137" s="56">
        <v>0</v>
      </c>
      <c r="D137" s="68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5" x14ac:dyDescent="0.2">
      <c r="A138" s="69"/>
      <c r="B138" s="89" t="s">
        <v>242</v>
      </c>
      <c r="C138" s="88">
        <v>5000</v>
      </c>
      <c r="D138" s="107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5" x14ac:dyDescent="0.2">
      <c r="A139" s="69"/>
      <c r="B139" s="89" t="s">
        <v>243</v>
      </c>
      <c r="C139" s="88">
        <v>15000</v>
      </c>
      <c r="D139" s="107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5" x14ac:dyDescent="0.2">
      <c r="A140" s="69"/>
      <c r="B140" s="55" t="s">
        <v>244</v>
      </c>
      <c r="C140" s="56">
        <v>5000</v>
      </c>
      <c r="D140" s="68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5" x14ac:dyDescent="0.2">
      <c r="A141" s="69"/>
      <c r="B141" s="119" t="s">
        <v>245</v>
      </c>
      <c r="C141" s="108"/>
      <c r="D141" s="68">
        <f>SUM(C137:C140)</f>
        <v>25000</v>
      </c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5" x14ac:dyDescent="0.2">
      <c r="A142" s="69"/>
      <c r="B142" s="119"/>
      <c r="C142" s="108"/>
      <c r="D142" s="68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5" ht="14.25" x14ac:dyDescent="0.2">
      <c r="A143" s="69"/>
      <c r="B143" s="148" t="s">
        <v>246</v>
      </c>
      <c r="C143" s="108"/>
      <c r="D143" s="68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5" x14ac:dyDescent="0.2">
      <c r="A144" s="69"/>
      <c r="B144" s="120" t="s">
        <v>247</v>
      </c>
      <c r="C144" s="63">
        <v>2500</v>
      </c>
      <c r="D144" s="121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5" x14ac:dyDescent="0.2">
      <c r="A145" s="69"/>
      <c r="B145" s="89" t="s">
        <v>248</v>
      </c>
      <c r="C145" s="63">
        <v>0</v>
      </c>
      <c r="D145" s="121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5" x14ac:dyDescent="0.2">
      <c r="A146" s="69"/>
      <c r="B146" s="89" t="s">
        <v>249</v>
      </c>
      <c r="C146" s="63">
        <v>4800</v>
      </c>
      <c r="D146" s="121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5" x14ac:dyDescent="0.2">
      <c r="A147" s="69"/>
      <c r="B147" s="89" t="s">
        <v>250</v>
      </c>
      <c r="C147" s="63">
        <v>6500</v>
      </c>
      <c r="D147" s="121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5" x14ac:dyDescent="0.2">
      <c r="A148" s="69"/>
      <c r="B148" s="89" t="s">
        <v>251</v>
      </c>
      <c r="C148" s="63">
        <v>8000</v>
      </c>
      <c r="D148" s="121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5" x14ac:dyDescent="0.2">
      <c r="A149" s="69"/>
      <c r="B149" s="89" t="s">
        <v>252</v>
      </c>
      <c r="C149" s="63">
        <v>0</v>
      </c>
      <c r="D149" s="122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5" x14ac:dyDescent="0.2">
      <c r="A150" s="69"/>
      <c r="B150" s="89" t="s">
        <v>253</v>
      </c>
      <c r="C150" s="63">
        <v>3500</v>
      </c>
      <c r="D150" s="122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</row>
    <row r="151" spans="1:25" x14ac:dyDescent="0.2">
      <c r="A151" s="69"/>
      <c r="B151" s="89" t="s">
        <v>254</v>
      </c>
      <c r="C151" s="63">
        <v>2800</v>
      </c>
      <c r="D151" s="122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</row>
    <row r="152" spans="1:25" x14ac:dyDescent="0.2">
      <c r="A152" s="69"/>
      <c r="B152" s="89" t="s">
        <v>255</v>
      </c>
      <c r="C152" s="63">
        <v>5000</v>
      </c>
      <c r="D152" s="122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</row>
    <row r="153" spans="1:25" x14ac:dyDescent="0.2">
      <c r="A153" s="69"/>
      <c r="B153" s="123" t="s">
        <v>256</v>
      </c>
      <c r="C153" s="108"/>
      <c r="D153" s="124">
        <f>SUM(C144:C152)</f>
        <v>33100</v>
      </c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</row>
    <row r="154" spans="1:25" x14ac:dyDescent="0.2">
      <c r="A154" s="69"/>
      <c r="B154" s="119"/>
      <c r="C154" s="108"/>
      <c r="D154" s="68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</row>
    <row r="155" spans="1:25" ht="14.25" x14ac:dyDescent="0.2">
      <c r="A155" s="33"/>
      <c r="B155" s="195" t="s">
        <v>257</v>
      </c>
      <c r="C155" s="196"/>
      <c r="D155" s="197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x14ac:dyDescent="0.2">
      <c r="A156" s="33"/>
      <c r="B156" s="125" t="s">
        <v>258</v>
      </c>
      <c r="C156" s="126">
        <v>7500</v>
      </c>
      <c r="D156" s="12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x14ac:dyDescent="0.2">
      <c r="A157" s="33"/>
      <c r="B157" s="55" t="s">
        <v>259</v>
      </c>
      <c r="C157" s="56">
        <v>15000</v>
      </c>
      <c r="D157" s="12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x14ac:dyDescent="0.2">
      <c r="A158" s="33"/>
      <c r="B158" s="55" t="s">
        <v>260</v>
      </c>
      <c r="C158" s="56">
        <v>5000</v>
      </c>
      <c r="D158" s="12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x14ac:dyDescent="0.2">
      <c r="A159" s="33"/>
      <c r="B159" s="55" t="s">
        <v>261</v>
      </c>
      <c r="C159" s="56">
        <v>10000</v>
      </c>
      <c r="D159" s="12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x14ac:dyDescent="0.2">
      <c r="A160" s="33"/>
      <c r="B160" s="55" t="s">
        <v>262</v>
      </c>
      <c r="C160" s="56">
        <v>10000</v>
      </c>
      <c r="D160" s="12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x14ac:dyDescent="0.2">
      <c r="A161" s="33"/>
      <c r="B161" s="193" t="s">
        <v>263</v>
      </c>
      <c r="C161" s="159"/>
      <c r="D161" s="20">
        <f>SUM(C156:C160)</f>
        <v>47500</v>
      </c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x14ac:dyDescent="0.2">
      <c r="A162" s="33"/>
      <c r="B162" s="127"/>
      <c r="C162" s="128"/>
      <c r="D162" s="12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x14ac:dyDescent="0.2">
      <c r="A163" s="33"/>
      <c r="B163" s="129" t="s">
        <v>264</v>
      </c>
      <c r="C163" s="128"/>
      <c r="D163" s="16">
        <v>20000</v>
      </c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x14ac:dyDescent="0.2">
      <c r="A164" s="33"/>
      <c r="B164" s="127"/>
      <c r="C164" s="128"/>
      <c r="D164" s="12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ht="15" x14ac:dyDescent="0.2">
      <c r="A165" s="33"/>
      <c r="B165" s="149" t="s">
        <v>265</v>
      </c>
      <c r="C165" s="150"/>
      <c r="D165" s="151">
        <f>SUM(D2+D86+D76+D96+D49+D35+D25+D15+D8+D66+D120+D92+D115+D134+D109+D141+D161+D55+D153+D163)</f>
        <v>778600</v>
      </c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x14ac:dyDescent="0.2">
      <c r="A166" s="33"/>
      <c r="B166" s="201"/>
      <c r="C166" s="180"/>
      <c r="D166" s="180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</row>
    <row r="276" spans="1:25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</row>
    <row r="455" spans="1:25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</row>
    <row r="457" spans="1:25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</row>
    <row r="458" spans="1:25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</row>
    <row r="494" spans="1:25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</row>
    <row r="495" spans="1:25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</row>
    <row r="496" spans="1:25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</row>
    <row r="497" spans="1:25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x14ac:dyDescent="0.2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</row>
    <row r="499" spans="1:25" x14ac:dyDescent="0.2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</row>
    <row r="500" spans="1:25" x14ac:dyDescent="0.2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</row>
    <row r="501" spans="1:25" x14ac:dyDescent="0.2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</row>
    <row r="502" spans="1:25" x14ac:dyDescent="0.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</row>
    <row r="503" spans="1:25" x14ac:dyDescent="0.2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</row>
    <row r="504" spans="1:25" x14ac:dyDescent="0.2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</row>
    <row r="505" spans="1:25" x14ac:dyDescent="0.2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</row>
    <row r="506" spans="1:25" x14ac:dyDescent="0.2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</row>
    <row r="507" spans="1:25" x14ac:dyDescent="0.2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</row>
    <row r="508" spans="1:25" x14ac:dyDescent="0.2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</row>
    <row r="509" spans="1:25" x14ac:dyDescent="0.2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</row>
    <row r="510" spans="1:25" x14ac:dyDescent="0.2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</row>
    <row r="511" spans="1:25" x14ac:dyDescent="0.2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</row>
    <row r="512" spans="1:25" x14ac:dyDescent="0.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</row>
    <row r="513" spans="1:25" x14ac:dyDescent="0.2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</row>
    <row r="514" spans="1:25" x14ac:dyDescent="0.2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</row>
    <row r="515" spans="1:25" x14ac:dyDescent="0.2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</row>
    <row r="516" spans="1:25" x14ac:dyDescent="0.2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</row>
    <row r="517" spans="1:25" x14ac:dyDescent="0.2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</row>
    <row r="518" spans="1:25" x14ac:dyDescent="0.2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</row>
    <row r="519" spans="1:25" x14ac:dyDescent="0.2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</row>
    <row r="520" spans="1:25" x14ac:dyDescent="0.2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</row>
    <row r="521" spans="1:25" x14ac:dyDescent="0.2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</row>
    <row r="522" spans="1:25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</row>
    <row r="523" spans="1:25" x14ac:dyDescent="0.2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</row>
    <row r="524" spans="1:25" x14ac:dyDescent="0.2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</row>
    <row r="525" spans="1:25" x14ac:dyDescent="0.2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</row>
    <row r="526" spans="1:25" x14ac:dyDescent="0.2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</row>
    <row r="527" spans="1:25" x14ac:dyDescent="0.2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</row>
    <row r="528" spans="1:25" x14ac:dyDescent="0.2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</row>
    <row r="529" spans="1:25" x14ac:dyDescent="0.2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</row>
    <row r="530" spans="1:25" x14ac:dyDescent="0.2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</row>
    <row r="531" spans="1:25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</row>
    <row r="532" spans="1:25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</row>
    <row r="533" spans="1:25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x14ac:dyDescent="0.2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</row>
    <row r="535" spans="1:25" x14ac:dyDescent="0.2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</row>
    <row r="536" spans="1:25" x14ac:dyDescent="0.2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</row>
    <row r="537" spans="1:25" x14ac:dyDescent="0.2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</row>
    <row r="538" spans="1:25" x14ac:dyDescent="0.2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</row>
    <row r="539" spans="1:25" x14ac:dyDescent="0.2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</row>
    <row r="540" spans="1:25" x14ac:dyDescent="0.2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</row>
    <row r="541" spans="1:25" x14ac:dyDescent="0.2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</row>
    <row r="542" spans="1:25" x14ac:dyDescent="0.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</row>
    <row r="543" spans="1:25" x14ac:dyDescent="0.2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</row>
    <row r="544" spans="1:25" x14ac:dyDescent="0.2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</row>
    <row r="545" spans="1:25" x14ac:dyDescent="0.2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</row>
    <row r="546" spans="1:25" x14ac:dyDescent="0.2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</row>
    <row r="547" spans="1:25" x14ac:dyDescent="0.2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</row>
    <row r="548" spans="1:25" x14ac:dyDescent="0.2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</row>
    <row r="549" spans="1:25" x14ac:dyDescent="0.2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</row>
    <row r="550" spans="1:25" x14ac:dyDescent="0.2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</row>
    <row r="551" spans="1:25" x14ac:dyDescent="0.2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</row>
    <row r="552" spans="1:25" x14ac:dyDescent="0.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</row>
    <row r="553" spans="1:25" x14ac:dyDescent="0.2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</row>
    <row r="554" spans="1:25" x14ac:dyDescent="0.2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</row>
    <row r="555" spans="1:25" x14ac:dyDescent="0.2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</row>
    <row r="556" spans="1:25" x14ac:dyDescent="0.2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</row>
    <row r="557" spans="1:25" x14ac:dyDescent="0.2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</row>
    <row r="558" spans="1:25" x14ac:dyDescent="0.2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</row>
    <row r="559" spans="1:25" x14ac:dyDescent="0.2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</row>
    <row r="560" spans="1:25" x14ac:dyDescent="0.2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</row>
    <row r="561" spans="1:25" x14ac:dyDescent="0.2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</row>
    <row r="562" spans="1:25" x14ac:dyDescent="0.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</row>
    <row r="563" spans="1:25" x14ac:dyDescent="0.2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</row>
    <row r="564" spans="1:25" x14ac:dyDescent="0.2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</row>
    <row r="565" spans="1:25" x14ac:dyDescent="0.2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</row>
    <row r="566" spans="1:25" x14ac:dyDescent="0.2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</row>
    <row r="567" spans="1:25" x14ac:dyDescent="0.2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</row>
    <row r="568" spans="1:25" x14ac:dyDescent="0.2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</row>
    <row r="569" spans="1:25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x14ac:dyDescent="0.2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</row>
    <row r="571" spans="1:25" x14ac:dyDescent="0.2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</row>
    <row r="572" spans="1:25" x14ac:dyDescent="0.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</row>
    <row r="573" spans="1:25" x14ac:dyDescent="0.2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</row>
    <row r="574" spans="1:25" x14ac:dyDescent="0.2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</row>
    <row r="575" spans="1:25" x14ac:dyDescent="0.2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</row>
    <row r="576" spans="1:25" x14ac:dyDescent="0.2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</row>
    <row r="577" spans="1:25" x14ac:dyDescent="0.2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</row>
    <row r="578" spans="1:25" x14ac:dyDescent="0.2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</row>
    <row r="579" spans="1:25" x14ac:dyDescent="0.2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</row>
    <row r="580" spans="1:25" x14ac:dyDescent="0.2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</row>
    <row r="581" spans="1:25" x14ac:dyDescent="0.2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</row>
    <row r="582" spans="1:25" x14ac:dyDescent="0.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</row>
    <row r="583" spans="1:25" x14ac:dyDescent="0.2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</row>
    <row r="584" spans="1:25" x14ac:dyDescent="0.2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</row>
    <row r="585" spans="1:25" x14ac:dyDescent="0.2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</row>
    <row r="586" spans="1:25" x14ac:dyDescent="0.2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</row>
    <row r="587" spans="1:25" x14ac:dyDescent="0.2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</row>
    <row r="588" spans="1:25" x14ac:dyDescent="0.2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</row>
    <row r="589" spans="1:25" x14ac:dyDescent="0.2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</row>
    <row r="590" spans="1:25" x14ac:dyDescent="0.2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</row>
    <row r="591" spans="1:25" x14ac:dyDescent="0.2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</row>
    <row r="592" spans="1:25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</row>
    <row r="593" spans="1:25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</row>
    <row r="594" spans="1:25" x14ac:dyDescent="0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</row>
    <row r="595" spans="1:25" x14ac:dyDescent="0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</row>
    <row r="596" spans="1:25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</row>
    <row r="597" spans="1:25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</row>
    <row r="598" spans="1:25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</row>
    <row r="599" spans="1:25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</row>
    <row r="600" spans="1:25" x14ac:dyDescent="0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</row>
    <row r="601" spans="1:25" x14ac:dyDescent="0.2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</row>
    <row r="602" spans="1:25" x14ac:dyDescent="0.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</row>
    <row r="603" spans="1:25" x14ac:dyDescent="0.2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</row>
    <row r="604" spans="1:25" x14ac:dyDescent="0.2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</row>
    <row r="605" spans="1:25" x14ac:dyDescent="0.2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</row>
    <row r="606" spans="1:25" x14ac:dyDescent="0.2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</row>
    <row r="607" spans="1:25" x14ac:dyDescent="0.2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</row>
    <row r="608" spans="1:25" x14ac:dyDescent="0.2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</row>
    <row r="609" spans="1:25" x14ac:dyDescent="0.2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</row>
    <row r="610" spans="1:25" x14ac:dyDescent="0.2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</row>
    <row r="611" spans="1:25" x14ac:dyDescent="0.2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</row>
    <row r="612" spans="1:25" x14ac:dyDescent="0.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</row>
    <row r="613" spans="1:25" x14ac:dyDescent="0.2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</row>
    <row r="614" spans="1:25" x14ac:dyDescent="0.2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</row>
    <row r="615" spans="1:25" x14ac:dyDescent="0.2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</row>
    <row r="616" spans="1:25" x14ac:dyDescent="0.2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</row>
    <row r="617" spans="1:25" x14ac:dyDescent="0.2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</row>
    <row r="618" spans="1:25" x14ac:dyDescent="0.2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</row>
    <row r="619" spans="1:25" x14ac:dyDescent="0.2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</row>
    <row r="620" spans="1:25" x14ac:dyDescent="0.2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</row>
    <row r="621" spans="1:25" x14ac:dyDescent="0.2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</row>
    <row r="622" spans="1:25" x14ac:dyDescent="0.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</row>
    <row r="623" spans="1:25" x14ac:dyDescent="0.2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4" spans="1:25" x14ac:dyDescent="0.2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</row>
    <row r="625" spans="1:25" x14ac:dyDescent="0.2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</row>
    <row r="626" spans="1:25" x14ac:dyDescent="0.2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</row>
    <row r="627" spans="1:25" x14ac:dyDescent="0.2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</row>
    <row r="628" spans="1:25" x14ac:dyDescent="0.2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</row>
    <row r="629" spans="1:25" x14ac:dyDescent="0.2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</row>
    <row r="630" spans="1:25" x14ac:dyDescent="0.2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</row>
    <row r="631" spans="1:25" x14ac:dyDescent="0.2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</row>
    <row r="632" spans="1:25" x14ac:dyDescent="0.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</row>
    <row r="633" spans="1:25" x14ac:dyDescent="0.2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</row>
    <row r="634" spans="1:25" x14ac:dyDescent="0.2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</row>
    <row r="635" spans="1:25" x14ac:dyDescent="0.2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</row>
    <row r="636" spans="1:25" x14ac:dyDescent="0.2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</row>
    <row r="637" spans="1:25" x14ac:dyDescent="0.2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</row>
    <row r="638" spans="1:25" x14ac:dyDescent="0.2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</row>
    <row r="639" spans="1:25" x14ac:dyDescent="0.2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</row>
    <row r="640" spans="1:25" x14ac:dyDescent="0.2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</row>
    <row r="641" spans="1:25" x14ac:dyDescent="0.2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</row>
    <row r="642" spans="1:25" x14ac:dyDescent="0.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</row>
    <row r="643" spans="1:25" x14ac:dyDescent="0.2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</row>
    <row r="644" spans="1:25" x14ac:dyDescent="0.2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</row>
    <row r="645" spans="1:25" x14ac:dyDescent="0.2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</row>
    <row r="646" spans="1:25" x14ac:dyDescent="0.2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</row>
    <row r="647" spans="1:25" x14ac:dyDescent="0.2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</row>
    <row r="648" spans="1:25" x14ac:dyDescent="0.2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</row>
    <row r="649" spans="1:25" x14ac:dyDescent="0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</row>
    <row r="650" spans="1:25" x14ac:dyDescent="0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</row>
    <row r="651" spans="1:25" x14ac:dyDescent="0.2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</row>
    <row r="652" spans="1:25" x14ac:dyDescent="0.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</row>
    <row r="653" spans="1:25" x14ac:dyDescent="0.2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</row>
    <row r="654" spans="1:25" x14ac:dyDescent="0.2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</row>
    <row r="655" spans="1:25" x14ac:dyDescent="0.2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</row>
    <row r="656" spans="1:25" x14ac:dyDescent="0.2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</row>
    <row r="657" spans="1:25" x14ac:dyDescent="0.2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</row>
    <row r="658" spans="1:25" x14ac:dyDescent="0.2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</row>
    <row r="659" spans="1:25" x14ac:dyDescent="0.2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</row>
    <row r="660" spans="1:25" x14ac:dyDescent="0.2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</row>
    <row r="661" spans="1:25" x14ac:dyDescent="0.2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</row>
    <row r="662" spans="1:25" x14ac:dyDescent="0.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</row>
    <row r="663" spans="1:25" x14ac:dyDescent="0.2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</row>
    <row r="664" spans="1:25" x14ac:dyDescent="0.2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</row>
    <row r="665" spans="1:25" x14ac:dyDescent="0.2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</row>
    <row r="666" spans="1:25" x14ac:dyDescent="0.2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</row>
    <row r="667" spans="1:25" x14ac:dyDescent="0.2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</row>
    <row r="668" spans="1:25" x14ac:dyDescent="0.2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</row>
    <row r="669" spans="1:25" x14ac:dyDescent="0.2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</row>
    <row r="670" spans="1:25" x14ac:dyDescent="0.2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</row>
    <row r="671" spans="1:25" x14ac:dyDescent="0.2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</row>
    <row r="672" spans="1:25" x14ac:dyDescent="0.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</row>
    <row r="673" spans="1:25" x14ac:dyDescent="0.2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</row>
    <row r="674" spans="1:25" x14ac:dyDescent="0.2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</row>
    <row r="675" spans="1:25" x14ac:dyDescent="0.2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</row>
    <row r="676" spans="1:25" x14ac:dyDescent="0.2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</row>
    <row r="677" spans="1:25" x14ac:dyDescent="0.2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</row>
    <row r="678" spans="1:25" x14ac:dyDescent="0.2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</row>
    <row r="679" spans="1:25" x14ac:dyDescent="0.2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</row>
    <row r="680" spans="1:25" x14ac:dyDescent="0.2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</row>
    <row r="681" spans="1:25" x14ac:dyDescent="0.2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</row>
    <row r="682" spans="1:25" x14ac:dyDescent="0.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</row>
    <row r="683" spans="1:25" x14ac:dyDescent="0.2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</row>
    <row r="684" spans="1:25" x14ac:dyDescent="0.2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</row>
    <row r="685" spans="1:25" x14ac:dyDescent="0.2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</row>
    <row r="686" spans="1:25" x14ac:dyDescent="0.2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</row>
    <row r="687" spans="1:25" x14ac:dyDescent="0.2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</row>
    <row r="688" spans="1:25" x14ac:dyDescent="0.2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</row>
    <row r="689" spans="1:25" x14ac:dyDescent="0.2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</row>
    <row r="690" spans="1:25" x14ac:dyDescent="0.2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</row>
    <row r="691" spans="1:25" x14ac:dyDescent="0.2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</row>
    <row r="692" spans="1:25" x14ac:dyDescent="0.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</row>
    <row r="693" spans="1:25" x14ac:dyDescent="0.2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</row>
    <row r="694" spans="1:25" x14ac:dyDescent="0.2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</row>
    <row r="695" spans="1:25" x14ac:dyDescent="0.2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</row>
    <row r="696" spans="1:25" x14ac:dyDescent="0.2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</row>
    <row r="697" spans="1:25" x14ac:dyDescent="0.2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</row>
    <row r="698" spans="1:25" x14ac:dyDescent="0.2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</row>
    <row r="699" spans="1:25" x14ac:dyDescent="0.2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</row>
    <row r="700" spans="1:25" x14ac:dyDescent="0.2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</row>
    <row r="701" spans="1:25" x14ac:dyDescent="0.2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</row>
    <row r="702" spans="1:25" x14ac:dyDescent="0.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</row>
    <row r="703" spans="1:25" x14ac:dyDescent="0.2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</row>
    <row r="704" spans="1:25" x14ac:dyDescent="0.2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</row>
    <row r="705" spans="1:25" x14ac:dyDescent="0.2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</row>
    <row r="706" spans="1:25" x14ac:dyDescent="0.2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</row>
    <row r="707" spans="1:25" x14ac:dyDescent="0.2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</row>
    <row r="708" spans="1:25" x14ac:dyDescent="0.2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</row>
    <row r="709" spans="1:25" x14ac:dyDescent="0.2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</row>
    <row r="710" spans="1:25" x14ac:dyDescent="0.2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</row>
    <row r="711" spans="1:25" x14ac:dyDescent="0.2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</row>
    <row r="712" spans="1:25" x14ac:dyDescent="0.2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</row>
    <row r="713" spans="1:25" x14ac:dyDescent="0.2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</row>
    <row r="714" spans="1:25" x14ac:dyDescent="0.2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</row>
    <row r="715" spans="1:25" x14ac:dyDescent="0.2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</row>
    <row r="716" spans="1:25" x14ac:dyDescent="0.2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</row>
    <row r="717" spans="1:25" x14ac:dyDescent="0.2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</row>
    <row r="718" spans="1:25" x14ac:dyDescent="0.2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</row>
    <row r="719" spans="1:25" x14ac:dyDescent="0.2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</row>
    <row r="720" spans="1:25" x14ac:dyDescent="0.2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</row>
    <row r="721" spans="1:25" x14ac:dyDescent="0.2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</row>
    <row r="722" spans="1:25" x14ac:dyDescent="0.2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</row>
    <row r="723" spans="1:25" x14ac:dyDescent="0.2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</row>
    <row r="724" spans="1:25" x14ac:dyDescent="0.2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</row>
    <row r="725" spans="1:25" x14ac:dyDescent="0.2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</row>
    <row r="726" spans="1:25" x14ac:dyDescent="0.2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</row>
    <row r="727" spans="1:25" x14ac:dyDescent="0.2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</row>
    <row r="728" spans="1:25" x14ac:dyDescent="0.2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</row>
    <row r="729" spans="1:25" x14ac:dyDescent="0.2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</row>
    <row r="730" spans="1:25" x14ac:dyDescent="0.2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</row>
    <row r="731" spans="1:25" x14ac:dyDescent="0.2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</row>
    <row r="732" spans="1:25" x14ac:dyDescent="0.2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</row>
    <row r="733" spans="1:25" x14ac:dyDescent="0.2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</row>
    <row r="734" spans="1:25" x14ac:dyDescent="0.2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</row>
    <row r="735" spans="1:25" x14ac:dyDescent="0.2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</row>
    <row r="736" spans="1:25" x14ac:dyDescent="0.2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</row>
    <row r="737" spans="1:25" x14ac:dyDescent="0.2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</row>
    <row r="738" spans="1:25" x14ac:dyDescent="0.2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</row>
    <row r="739" spans="1:25" x14ac:dyDescent="0.2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</row>
    <row r="740" spans="1:25" x14ac:dyDescent="0.2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</row>
    <row r="741" spans="1:25" x14ac:dyDescent="0.2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</row>
    <row r="742" spans="1:25" x14ac:dyDescent="0.2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</row>
    <row r="743" spans="1:25" x14ac:dyDescent="0.2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</row>
    <row r="744" spans="1:25" x14ac:dyDescent="0.2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</row>
    <row r="745" spans="1:25" x14ac:dyDescent="0.2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</row>
    <row r="746" spans="1:25" x14ac:dyDescent="0.2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</row>
    <row r="747" spans="1:25" x14ac:dyDescent="0.2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</row>
    <row r="748" spans="1:25" x14ac:dyDescent="0.2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</row>
    <row r="749" spans="1:25" x14ac:dyDescent="0.2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</row>
    <row r="750" spans="1:25" x14ac:dyDescent="0.2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</row>
    <row r="751" spans="1:25" x14ac:dyDescent="0.2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</row>
    <row r="752" spans="1:25" x14ac:dyDescent="0.2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</row>
    <row r="753" spans="1:25" x14ac:dyDescent="0.2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</row>
    <row r="754" spans="1:25" x14ac:dyDescent="0.2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</row>
    <row r="755" spans="1:25" x14ac:dyDescent="0.2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</row>
    <row r="756" spans="1:25" x14ac:dyDescent="0.2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</row>
    <row r="757" spans="1:25" x14ac:dyDescent="0.2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</row>
    <row r="758" spans="1:25" x14ac:dyDescent="0.2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</row>
    <row r="759" spans="1:25" x14ac:dyDescent="0.2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</row>
    <row r="760" spans="1:25" x14ac:dyDescent="0.2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x14ac:dyDescent="0.2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</row>
    <row r="762" spans="1:25" x14ac:dyDescent="0.2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</row>
    <row r="763" spans="1:25" x14ac:dyDescent="0.2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</row>
    <row r="764" spans="1:25" x14ac:dyDescent="0.2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</row>
    <row r="765" spans="1:25" x14ac:dyDescent="0.2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</row>
    <row r="766" spans="1:25" x14ac:dyDescent="0.2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</row>
    <row r="767" spans="1:25" x14ac:dyDescent="0.2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</row>
    <row r="768" spans="1:25" x14ac:dyDescent="0.2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</row>
    <row r="769" spans="1:25" x14ac:dyDescent="0.2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</row>
    <row r="770" spans="1:25" x14ac:dyDescent="0.2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</row>
    <row r="771" spans="1:25" x14ac:dyDescent="0.2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</row>
    <row r="772" spans="1:25" x14ac:dyDescent="0.2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</row>
    <row r="773" spans="1:25" x14ac:dyDescent="0.2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</row>
    <row r="774" spans="1:25" x14ac:dyDescent="0.2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</row>
    <row r="775" spans="1:25" x14ac:dyDescent="0.2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</row>
    <row r="776" spans="1:25" x14ac:dyDescent="0.2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</row>
    <row r="777" spans="1:25" x14ac:dyDescent="0.2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</row>
    <row r="778" spans="1:25" x14ac:dyDescent="0.2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</row>
    <row r="779" spans="1:25" x14ac:dyDescent="0.2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</row>
    <row r="780" spans="1:25" x14ac:dyDescent="0.2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</row>
    <row r="781" spans="1:25" x14ac:dyDescent="0.2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</row>
    <row r="782" spans="1:25" x14ac:dyDescent="0.2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</row>
    <row r="783" spans="1:25" x14ac:dyDescent="0.2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</row>
    <row r="784" spans="1:25" x14ac:dyDescent="0.2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</row>
    <row r="785" spans="1:25" x14ac:dyDescent="0.2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</row>
    <row r="786" spans="1:25" x14ac:dyDescent="0.2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</row>
    <row r="787" spans="1:25" x14ac:dyDescent="0.2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88" spans="1:25" x14ac:dyDescent="0.2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</row>
    <row r="789" spans="1:25" x14ac:dyDescent="0.2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</row>
    <row r="790" spans="1:25" x14ac:dyDescent="0.2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</row>
    <row r="791" spans="1:25" x14ac:dyDescent="0.2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</row>
    <row r="792" spans="1:25" x14ac:dyDescent="0.2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</row>
    <row r="793" spans="1:25" x14ac:dyDescent="0.2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</row>
    <row r="794" spans="1:25" x14ac:dyDescent="0.2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</row>
    <row r="795" spans="1:25" x14ac:dyDescent="0.2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</row>
    <row r="796" spans="1:25" x14ac:dyDescent="0.2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</row>
    <row r="797" spans="1:25" x14ac:dyDescent="0.2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</row>
    <row r="798" spans="1:25" x14ac:dyDescent="0.2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</row>
    <row r="799" spans="1:25" x14ac:dyDescent="0.2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</row>
    <row r="800" spans="1:25" x14ac:dyDescent="0.2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</row>
    <row r="801" spans="1:25" x14ac:dyDescent="0.2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</row>
    <row r="802" spans="1:25" x14ac:dyDescent="0.2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</row>
    <row r="803" spans="1:25" x14ac:dyDescent="0.2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</row>
    <row r="804" spans="1:25" x14ac:dyDescent="0.2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</row>
    <row r="805" spans="1:25" x14ac:dyDescent="0.2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</row>
    <row r="806" spans="1:25" x14ac:dyDescent="0.2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</row>
    <row r="807" spans="1:25" x14ac:dyDescent="0.2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</row>
    <row r="808" spans="1:25" x14ac:dyDescent="0.2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</row>
    <row r="809" spans="1:25" x14ac:dyDescent="0.2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</row>
    <row r="810" spans="1:25" x14ac:dyDescent="0.2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</row>
    <row r="811" spans="1:25" x14ac:dyDescent="0.2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</row>
    <row r="812" spans="1:25" x14ac:dyDescent="0.2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</row>
    <row r="813" spans="1:25" x14ac:dyDescent="0.2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</row>
    <row r="814" spans="1:25" x14ac:dyDescent="0.2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</row>
    <row r="815" spans="1:25" x14ac:dyDescent="0.2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</row>
    <row r="816" spans="1:25" x14ac:dyDescent="0.2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</row>
    <row r="817" spans="1:25" x14ac:dyDescent="0.2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</row>
    <row r="818" spans="1:25" x14ac:dyDescent="0.2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</row>
    <row r="819" spans="1:25" x14ac:dyDescent="0.2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</row>
    <row r="820" spans="1:25" x14ac:dyDescent="0.2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</row>
    <row r="821" spans="1:25" x14ac:dyDescent="0.2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</row>
    <row r="822" spans="1:25" x14ac:dyDescent="0.2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3" spans="1:25" x14ac:dyDescent="0.2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</row>
    <row r="824" spans="1:25" x14ac:dyDescent="0.2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</row>
    <row r="825" spans="1:25" x14ac:dyDescent="0.2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</row>
    <row r="826" spans="1:25" x14ac:dyDescent="0.2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</row>
    <row r="827" spans="1:25" x14ac:dyDescent="0.2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</row>
    <row r="828" spans="1:25" x14ac:dyDescent="0.2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</row>
    <row r="829" spans="1:25" x14ac:dyDescent="0.2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</row>
    <row r="830" spans="1:25" x14ac:dyDescent="0.2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</row>
    <row r="831" spans="1:25" x14ac:dyDescent="0.2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</row>
    <row r="832" spans="1:25" x14ac:dyDescent="0.2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</row>
    <row r="833" spans="1:25" x14ac:dyDescent="0.2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</row>
    <row r="834" spans="1:25" x14ac:dyDescent="0.2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</row>
    <row r="835" spans="1:25" x14ac:dyDescent="0.2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</row>
    <row r="836" spans="1:25" x14ac:dyDescent="0.2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</row>
    <row r="837" spans="1:25" x14ac:dyDescent="0.2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</row>
    <row r="838" spans="1:25" x14ac:dyDescent="0.2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</row>
    <row r="839" spans="1:25" x14ac:dyDescent="0.2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</row>
    <row r="840" spans="1:25" x14ac:dyDescent="0.2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</row>
    <row r="841" spans="1:25" x14ac:dyDescent="0.2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</row>
    <row r="842" spans="1:25" x14ac:dyDescent="0.2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</row>
    <row r="843" spans="1:25" x14ac:dyDescent="0.2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</row>
    <row r="844" spans="1:25" x14ac:dyDescent="0.2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</row>
    <row r="845" spans="1:25" x14ac:dyDescent="0.2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</row>
    <row r="846" spans="1:25" x14ac:dyDescent="0.2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</row>
    <row r="847" spans="1:25" x14ac:dyDescent="0.2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</row>
    <row r="848" spans="1:25" x14ac:dyDescent="0.2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</row>
    <row r="849" spans="1:25" x14ac:dyDescent="0.2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</row>
    <row r="850" spans="1:25" x14ac:dyDescent="0.2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</row>
    <row r="851" spans="1:25" x14ac:dyDescent="0.2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</row>
    <row r="852" spans="1:25" x14ac:dyDescent="0.2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</row>
    <row r="853" spans="1:25" x14ac:dyDescent="0.2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</row>
    <row r="854" spans="1:25" x14ac:dyDescent="0.2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</row>
    <row r="855" spans="1:25" x14ac:dyDescent="0.2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</row>
    <row r="856" spans="1:25" x14ac:dyDescent="0.2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x14ac:dyDescent="0.2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</row>
    <row r="858" spans="1:25" x14ac:dyDescent="0.2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</row>
    <row r="859" spans="1:25" x14ac:dyDescent="0.2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</row>
    <row r="860" spans="1:25" x14ac:dyDescent="0.2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</row>
    <row r="861" spans="1:25" x14ac:dyDescent="0.2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</row>
    <row r="862" spans="1:25" x14ac:dyDescent="0.2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</row>
    <row r="863" spans="1:25" x14ac:dyDescent="0.2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</row>
    <row r="864" spans="1:25" x14ac:dyDescent="0.2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</row>
    <row r="865" spans="1:25" x14ac:dyDescent="0.2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</row>
    <row r="866" spans="1:25" x14ac:dyDescent="0.2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</row>
    <row r="867" spans="1:25" x14ac:dyDescent="0.2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</row>
    <row r="868" spans="1:25" x14ac:dyDescent="0.2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</row>
    <row r="869" spans="1:25" x14ac:dyDescent="0.2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</row>
    <row r="870" spans="1:25" x14ac:dyDescent="0.2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</row>
    <row r="871" spans="1:25" x14ac:dyDescent="0.2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</row>
    <row r="872" spans="1:25" x14ac:dyDescent="0.2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</row>
    <row r="873" spans="1:25" x14ac:dyDescent="0.2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</row>
    <row r="874" spans="1:25" x14ac:dyDescent="0.2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</row>
    <row r="875" spans="1:25" x14ac:dyDescent="0.2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</row>
    <row r="876" spans="1:25" x14ac:dyDescent="0.2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</row>
    <row r="877" spans="1:25" x14ac:dyDescent="0.2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</row>
    <row r="878" spans="1:25" x14ac:dyDescent="0.2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</row>
    <row r="879" spans="1:25" x14ac:dyDescent="0.2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</row>
    <row r="880" spans="1:25" x14ac:dyDescent="0.2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</row>
    <row r="881" spans="1:25" x14ac:dyDescent="0.2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</row>
    <row r="882" spans="1:25" x14ac:dyDescent="0.2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</row>
    <row r="883" spans="1:25" x14ac:dyDescent="0.2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</row>
    <row r="884" spans="1:25" x14ac:dyDescent="0.2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</row>
    <row r="885" spans="1:25" x14ac:dyDescent="0.2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</row>
    <row r="886" spans="1:25" x14ac:dyDescent="0.2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</row>
    <row r="887" spans="1:25" x14ac:dyDescent="0.2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</row>
    <row r="888" spans="1:25" x14ac:dyDescent="0.2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</row>
    <row r="889" spans="1:25" x14ac:dyDescent="0.2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</row>
    <row r="890" spans="1:25" x14ac:dyDescent="0.2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x14ac:dyDescent="0.2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</row>
    <row r="892" spans="1:25" x14ac:dyDescent="0.2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</row>
    <row r="893" spans="1:25" x14ac:dyDescent="0.2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</row>
    <row r="894" spans="1:25" x14ac:dyDescent="0.2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</row>
    <row r="895" spans="1:25" x14ac:dyDescent="0.2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</row>
    <row r="896" spans="1:25" x14ac:dyDescent="0.2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</row>
    <row r="897" spans="1:25" x14ac:dyDescent="0.2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</row>
    <row r="898" spans="1:25" x14ac:dyDescent="0.2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x14ac:dyDescent="0.2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x14ac:dyDescent="0.2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x14ac:dyDescent="0.2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x14ac:dyDescent="0.2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x14ac:dyDescent="0.2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x14ac:dyDescent="0.2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x14ac:dyDescent="0.2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</row>
    <row r="906" spans="1:25" x14ac:dyDescent="0.2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</row>
    <row r="907" spans="1:25" x14ac:dyDescent="0.2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</row>
    <row r="908" spans="1:25" x14ac:dyDescent="0.2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</row>
    <row r="909" spans="1:25" x14ac:dyDescent="0.2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</row>
    <row r="910" spans="1:25" x14ac:dyDescent="0.2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</row>
    <row r="911" spans="1:25" x14ac:dyDescent="0.2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</row>
    <row r="912" spans="1:25" x14ac:dyDescent="0.2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</row>
    <row r="913" spans="1:25" x14ac:dyDescent="0.2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</row>
    <row r="914" spans="1:25" x14ac:dyDescent="0.2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</row>
    <row r="915" spans="1:25" x14ac:dyDescent="0.2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</row>
    <row r="916" spans="1:25" x14ac:dyDescent="0.2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</row>
    <row r="917" spans="1:25" x14ac:dyDescent="0.2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</row>
    <row r="918" spans="1:25" x14ac:dyDescent="0.2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</row>
    <row r="919" spans="1:25" x14ac:dyDescent="0.2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</row>
    <row r="920" spans="1:25" x14ac:dyDescent="0.2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</row>
    <row r="921" spans="1:25" x14ac:dyDescent="0.2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</row>
    <row r="922" spans="1:25" x14ac:dyDescent="0.2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</row>
    <row r="923" spans="1:25" x14ac:dyDescent="0.2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</row>
    <row r="924" spans="1:25" x14ac:dyDescent="0.2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x14ac:dyDescent="0.2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</row>
    <row r="926" spans="1:25" x14ac:dyDescent="0.2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</row>
    <row r="927" spans="1:25" x14ac:dyDescent="0.2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</row>
    <row r="928" spans="1:25" x14ac:dyDescent="0.2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</row>
    <row r="929" spans="1:25" x14ac:dyDescent="0.2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</row>
    <row r="930" spans="1:25" x14ac:dyDescent="0.2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</row>
    <row r="931" spans="1:25" x14ac:dyDescent="0.2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</row>
    <row r="932" spans="1:25" x14ac:dyDescent="0.2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</row>
    <row r="933" spans="1:25" x14ac:dyDescent="0.2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</row>
    <row r="934" spans="1:25" x14ac:dyDescent="0.2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</row>
    <row r="935" spans="1:25" x14ac:dyDescent="0.2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</row>
    <row r="936" spans="1:25" x14ac:dyDescent="0.2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</row>
    <row r="937" spans="1:25" x14ac:dyDescent="0.2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</row>
    <row r="938" spans="1:25" x14ac:dyDescent="0.2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</row>
    <row r="939" spans="1:25" x14ac:dyDescent="0.2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</row>
    <row r="940" spans="1:25" x14ac:dyDescent="0.2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</row>
    <row r="941" spans="1:25" x14ac:dyDescent="0.2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</row>
    <row r="942" spans="1:25" x14ac:dyDescent="0.2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</row>
    <row r="943" spans="1:25" x14ac:dyDescent="0.2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</row>
    <row r="944" spans="1:25" x14ac:dyDescent="0.2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</row>
    <row r="945" spans="1:25" x14ac:dyDescent="0.2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</row>
    <row r="946" spans="1:25" x14ac:dyDescent="0.2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</row>
    <row r="947" spans="1:25" x14ac:dyDescent="0.2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</row>
    <row r="948" spans="1:25" x14ac:dyDescent="0.2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</row>
    <row r="949" spans="1:25" x14ac:dyDescent="0.2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</row>
    <row r="950" spans="1:25" x14ac:dyDescent="0.2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</row>
    <row r="951" spans="1:25" x14ac:dyDescent="0.2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</row>
    <row r="952" spans="1:25" x14ac:dyDescent="0.2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</row>
    <row r="953" spans="1:25" x14ac:dyDescent="0.2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</row>
    <row r="954" spans="1:25" x14ac:dyDescent="0.2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</row>
    <row r="955" spans="1:25" x14ac:dyDescent="0.2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</row>
    <row r="956" spans="1:25" x14ac:dyDescent="0.2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</row>
    <row r="957" spans="1:25" x14ac:dyDescent="0.2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</row>
    <row r="958" spans="1:25" x14ac:dyDescent="0.2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x14ac:dyDescent="0.2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</row>
    <row r="960" spans="1:25" x14ac:dyDescent="0.2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</row>
    <row r="961" spans="1:25" x14ac:dyDescent="0.2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</row>
    <row r="962" spans="1:25" x14ac:dyDescent="0.2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</row>
    <row r="963" spans="1:25" x14ac:dyDescent="0.2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</row>
    <row r="964" spans="1:25" x14ac:dyDescent="0.2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</row>
    <row r="965" spans="1:25" x14ac:dyDescent="0.2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</row>
    <row r="966" spans="1:25" x14ac:dyDescent="0.2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</row>
    <row r="967" spans="1:25" x14ac:dyDescent="0.2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</row>
    <row r="968" spans="1:25" x14ac:dyDescent="0.2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</row>
    <row r="969" spans="1:25" x14ac:dyDescent="0.2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</row>
    <row r="970" spans="1:25" x14ac:dyDescent="0.2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</row>
    <row r="971" spans="1:25" x14ac:dyDescent="0.2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</row>
    <row r="972" spans="1:25" x14ac:dyDescent="0.2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</row>
    <row r="973" spans="1:25" x14ac:dyDescent="0.2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</row>
    <row r="974" spans="1:25" x14ac:dyDescent="0.2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</row>
    <row r="975" spans="1:25" x14ac:dyDescent="0.2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</row>
    <row r="976" spans="1:25" x14ac:dyDescent="0.2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</row>
    <row r="977" spans="1:25" x14ac:dyDescent="0.2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</row>
    <row r="978" spans="1:25" x14ac:dyDescent="0.2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</row>
    <row r="979" spans="1:25" x14ac:dyDescent="0.2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</row>
    <row r="980" spans="1:25" x14ac:dyDescent="0.2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</row>
    <row r="981" spans="1:25" x14ac:dyDescent="0.2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</row>
    <row r="982" spans="1:25" x14ac:dyDescent="0.2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</row>
    <row r="983" spans="1:25" x14ac:dyDescent="0.2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</row>
    <row r="984" spans="1:25" x14ac:dyDescent="0.2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</row>
    <row r="985" spans="1:25" x14ac:dyDescent="0.2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</row>
    <row r="986" spans="1:25" x14ac:dyDescent="0.2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</row>
    <row r="987" spans="1:25" x14ac:dyDescent="0.2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</row>
    <row r="988" spans="1:25" x14ac:dyDescent="0.2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</row>
    <row r="989" spans="1:25" x14ac:dyDescent="0.2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</row>
    <row r="990" spans="1:25" x14ac:dyDescent="0.2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</row>
    <row r="991" spans="1:25" x14ac:dyDescent="0.2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</row>
    <row r="992" spans="1:25" x14ac:dyDescent="0.2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</row>
    <row r="993" spans="1:25" x14ac:dyDescent="0.2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</row>
    <row r="994" spans="1:25" x14ac:dyDescent="0.2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</row>
    <row r="995" spans="1:25" x14ac:dyDescent="0.2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</row>
    <row r="996" spans="1:25" x14ac:dyDescent="0.2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</row>
    <row r="997" spans="1:25" x14ac:dyDescent="0.2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</row>
    <row r="998" spans="1:25" x14ac:dyDescent="0.2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</row>
    <row r="999" spans="1:25" x14ac:dyDescent="0.2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</row>
    <row r="1000" spans="1:25" x14ac:dyDescent="0.2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</row>
    <row r="1001" spans="1:25" x14ac:dyDescent="0.2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</row>
    <row r="1002" spans="1:25" x14ac:dyDescent="0.2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</row>
    <row r="1003" spans="1:25" x14ac:dyDescent="0.2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</row>
    <row r="1004" spans="1:25" x14ac:dyDescent="0.2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</row>
    <row r="1005" spans="1:25" x14ac:dyDescent="0.2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</row>
    <row r="1006" spans="1:25" x14ac:dyDescent="0.2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</row>
    <row r="1007" spans="1:25" x14ac:dyDescent="0.2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</row>
    <row r="1008" spans="1:25" x14ac:dyDescent="0.2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</row>
    <row r="1009" spans="1:25" x14ac:dyDescent="0.2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</row>
    <row r="1010" spans="1:25" x14ac:dyDescent="0.2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</row>
    <row r="1011" spans="1:25" x14ac:dyDescent="0.2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</row>
    <row r="1012" spans="1:25" x14ac:dyDescent="0.2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</row>
    <row r="1013" spans="1:25" x14ac:dyDescent="0.2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</row>
    <row r="1014" spans="1:25" x14ac:dyDescent="0.2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</row>
    <row r="1015" spans="1:25" x14ac:dyDescent="0.2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</row>
    <row r="1016" spans="1:25" x14ac:dyDescent="0.2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</row>
    <row r="1017" spans="1:25" x14ac:dyDescent="0.2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</row>
    <row r="1018" spans="1:25" x14ac:dyDescent="0.2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</row>
    <row r="1019" spans="1:25" x14ac:dyDescent="0.2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</row>
    <row r="1020" spans="1:25" x14ac:dyDescent="0.2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</row>
    <row r="1021" spans="1:25" x14ac:dyDescent="0.2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</row>
    <row r="1022" spans="1:25" x14ac:dyDescent="0.2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  <c r="V1022" s="33"/>
      <c r="W1022" s="33"/>
      <c r="X1022" s="33"/>
      <c r="Y1022" s="33"/>
    </row>
    <row r="1023" spans="1:25" x14ac:dyDescent="0.2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  <c r="V1023" s="33"/>
      <c r="W1023" s="33"/>
      <c r="X1023" s="33"/>
      <c r="Y1023" s="33"/>
    </row>
    <row r="1024" spans="1:25" x14ac:dyDescent="0.2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  <c r="V1024" s="33"/>
      <c r="W1024" s="33"/>
      <c r="X1024" s="33"/>
      <c r="Y1024" s="33"/>
    </row>
    <row r="1025" spans="1:25" x14ac:dyDescent="0.2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  <c r="V1025" s="33"/>
      <c r="W1025" s="33"/>
      <c r="X1025" s="33"/>
      <c r="Y1025" s="33"/>
    </row>
    <row r="1026" spans="1:25" x14ac:dyDescent="0.2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</row>
    <row r="1027" spans="1:25" x14ac:dyDescent="0.2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  <c r="V1027" s="33"/>
      <c r="W1027" s="33"/>
      <c r="X1027" s="33"/>
      <c r="Y1027" s="33"/>
    </row>
    <row r="1028" spans="1:25" x14ac:dyDescent="0.2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  <c r="U1028" s="33"/>
      <c r="V1028" s="33"/>
      <c r="W1028" s="33"/>
      <c r="X1028" s="33"/>
      <c r="Y1028" s="33"/>
    </row>
    <row r="1029" spans="1:25" x14ac:dyDescent="0.2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  <c r="V1029" s="33"/>
      <c r="W1029" s="33"/>
      <c r="X1029" s="33"/>
      <c r="Y1029" s="33"/>
    </row>
    <row r="1030" spans="1:25" x14ac:dyDescent="0.2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  <c r="U1030" s="33"/>
      <c r="V1030" s="33"/>
      <c r="W1030" s="33"/>
      <c r="X1030" s="33"/>
      <c r="Y1030" s="33"/>
    </row>
  </sheetData>
  <mergeCells count="30">
    <mergeCell ref="B161:C161"/>
    <mergeCell ref="B155:D155"/>
    <mergeCell ref="B166:D166"/>
    <mergeCell ref="B51:D51"/>
    <mergeCell ref="B57:D57"/>
    <mergeCell ref="B66:C66"/>
    <mergeCell ref="B98:D98"/>
    <mergeCell ref="B49:C49"/>
    <mergeCell ref="B68:D68"/>
    <mergeCell ref="B76:C76"/>
    <mergeCell ref="B96:C96"/>
    <mergeCell ref="B86:C86"/>
    <mergeCell ref="B78:D78"/>
    <mergeCell ref="B94:D94"/>
    <mergeCell ref="B88:D88"/>
    <mergeCell ref="B16:D16"/>
    <mergeCell ref="B17:D17"/>
    <mergeCell ref="B36:D36"/>
    <mergeCell ref="B37:D37"/>
    <mergeCell ref="B1:D1"/>
    <mergeCell ref="B3:D3"/>
    <mergeCell ref="B2:C2"/>
    <mergeCell ref="B25:C25"/>
    <mergeCell ref="B35:C35"/>
    <mergeCell ref="B9:D9"/>
    <mergeCell ref="B27:D27"/>
    <mergeCell ref="B26:D26"/>
    <mergeCell ref="B10:D10"/>
    <mergeCell ref="B15:C15"/>
    <mergeCell ref="B8:C8"/>
  </mergeCells>
  <pageMargins left="0.25" right="0.25" top="0.75" bottom="0.75" header="0" footer="0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0" workbookViewId="0">
      <selection activeCell="A56" sqref="A56:XFD997"/>
    </sheetView>
  </sheetViews>
  <sheetFormatPr defaultColWidth="14.42578125" defaultRowHeight="12.75" x14ac:dyDescent="0.2"/>
  <cols>
    <col min="1" max="1" width="9.140625" customWidth="1"/>
    <col min="2" max="2" width="20.28515625" customWidth="1"/>
    <col min="3" max="3" width="25.42578125" customWidth="1"/>
    <col min="4" max="4" width="9.28515625" customWidth="1"/>
    <col min="5" max="5" width="12.7109375" customWidth="1"/>
    <col min="6" max="7" width="9.140625" customWidth="1"/>
  </cols>
  <sheetData>
    <row r="1" spans="1:7" ht="18" x14ac:dyDescent="0.25">
      <c r="A1" s="66"/>
      <c r="B1" s="206" t="s">
        <v>134</v>
      </c>
      <c r="C1" s="174"/>
      <c r="D1" s="174"/>
      <c r="E1" s="174"/>
      <c r="F1" s="66"/>
      <c r="G1" s="66"/>
    </row>
    <row r="2" spans="1:7" ht="15" x14ac:dyDescent="0.2">
      <c r="A2" s="66"/>
      <c r="B2" s="207" t="s">
        <v>135</v>
      </c>
      <c r="C2" s="159"/>
      <c r="D2" s="160"/>
      <c r="E2" s="72">
        <v>0</v>
      </c>
      <c r="F2" s="66"/>
      <c r="G2" s="66"/>
    </row>
    <row r="3" spans="1:7" ht="14.25" x14ac:dyDescent="0.2">
      <c r="A3" s="66"/>
      <c r="B3" s="205" t="s">
        <v>139</v>
      </c>
      <c r="C3" s="196"/>
      <c r="D3" s="196"/>
      <c r="E3" s="197"/>
      <c r="F3" s="66"/>
      <c r="G3" s="66"/>
    </row>
    <row r="4" spans="1:7" x14ac:dyDescent="0.2">
      <c r="A4" s="66"/>
      <c r="B4" s="75" t="s">
        <v>142</v>
      </c>
      <c r="C4" s="77"/>
      <c r="D4" s="63">
        <v>4000</v>
      </c>
      <c r="E4" s="65"/>
      <c r="F4" s="66"/>
      <c r="G4" s="66"/>
    </row>
    <row r="5" spans="1:7" x14ac:dyDescent="0.2">
      <c r="A5" s="66"/>
      <c r="B5" s="198" t="s">
        <v>110</v>
      </c>
      <c r="C5" s="159"/>
      <c r="D5" s="160"/>
      <c r="E5" s="81">
        <f>SUM(D4)</f>
        <v>4000</v>
      </c>
      <c r="F5" s="66"/>
      <c r="G5" s="66"/>
    </row>
    <row r="6" spans="1:7" x14ac:dyDescent="0.2">
      <c r="A6" s="66"/>
      <c r="B6" s="208"/>
      <c r="C6" s="159"/>
      <c r="D6" s="159"/>
      <c r="E6" s="160"/>
      <c r="F6" s="66"/>
      <c r="G6" s="66"/>
    </row>
    <row r="7" spans="1:7" ht="14.25" x14ac:dyDescent="0.2">
      <c r="A7" s="66"/>
      <c r="B7" s="205" t="s">
        <v>151</v>
      </c>
      <c r="C7" s="196"/>
      <c r="D7" s="196"/>
      <c r="E7" s="197"/>
      <c r="F7" s="66"/>
      <c r="G7" s="66"/>
    </row>
    <row r="8" spans="1:7" x14ac:dyDescent="0.2">
      <c r="A8" s="66"/>
      <c r="B8" s="75" t="s">
        <v>153</v>
      </c>
      <c r="C8" s="55"/>
      <c r="D8" s="63">
        <v>4000</v>
      </c>
      <c r="E8" s="84"/>
      <c r="F8" s="66"/>
      <c r="G8" s="66"/>
    </row>
    <row r="9" spans="1:7" x14ac:dyDescent="0.2">
      <c r="A9" s="66"/>
      <c r="B9" s="198" t="s">
        <v>120</v>
      </c>
      <c r="C9" s="159"/>
      <c r="D9" s="160"/>
      <c r="E9" s="81">
        <f>SUM(D8)</f>
        <v>4000</v>
      </c>
      <c r="F9" s="66"/>
      <c r="G9" s="66"/>
    </row>
    <row r="10" spans="1:7" x14ac:dyDescent="0.2">
      <c r="A10" s="66"/>
      <c r="B10" s="208"/>
      <c r="C10" s="159"/>
      <c r="D10" s="159"/>
      <c r="E10" s="160"/>
      <c r="F10" s="66"/>
      <c r="G10" s="66"/>
    </row>
    <row r="11" spans="1:7" ht="14.25" x14ac:dyDescent="0.2">
      <c r="A11" s="66"/>
      <c r="B11" s="205" t="s">
        <v>155</v>
      </c>
      <c r="C11" s="196"/>
      <c r="D11" s="196"/>
      <c r="E11" s="197"/>
      <c r="F11" s="66"/>
      <c r="G11" s="66"/>
    </row>
    <row r="12" spans="1:7" x14ac:dyDescent="0.2">
      <c r="A12" s="66"/>
      <c r="B12" s="87" t="s">
        <v>156</v>
      </c>
      <c r="C12" s="55"/>
      <c r="D12" s="65">
        <v>10000</v>
      </c>
      <c r="E12" s="84"/>
      <c r="F12" s="66"/>
      <c r="G12" s="66"/>
    </row>
    <row r="13" spans="1:7" x14ac:dyDescent="0.2">
      <c r="A13" s="66"/>
      <c r="B13" s="198" t="s">
        <v>120</v>
      </c>
      <c r="C13" s="159"/>
      <c r="D13" s="160"/>
      <c r="E13" s="81">
        <f>SUM(D12)</f>
        <v>10000</v>
      </c>
      <c r="F13" s="66"/>
      <c r="G13" s="66"/>
    </row>
    <row r="14" spans="1:7" x14ac:dyDescent="0.2">
      <c r="A14" s="66"/>
      <c r="B14" s="208"/>
      <c r="C14" s="159"/>
      <c r="D14" s="159"/>
      <c r="E14" s="160"/>
      <c r="F14" s="66"/>
      <c r="G14" s="66"/>
    </row>
    <row r="15" spans="1:7" ht="14.25" x14ac:dyDescent="0.2">
      <c r="A15" s="66"/>
      <c r="B15" s="205" t="s">
        <v>160</v>
      </c>
      <c r="C15" s="196"/>
      <c r="D15" s="196"/>
      <c r="E15" s="197"/>
      <c r="F15" s="66"/>
      <c r="G15" s="66"/>
    </row>
    <row r="16" spans="1:7" x14ac:dyDescent="0.2">
      <c r="A16" s="66"/>
      <c r="B16" s="75" t="s">
        <v>161</v>
      </c>
      <c r="C16" s="90"/>
      <c r="D16" s="63">
        <v>2000</v>
      </c>
      <c r="E16" s="84"/>
      <c r="F16" s="66"/>
      <c r="G16" s="66"/>
    </row>
    <row r="17" spans="1:7" x14ac:dyDescent="0.2">
      <c r="A17" s="66"/>
      <c r="B17" s="75" t="s">
        <v>165</v>
      </c>
      <c r="C17" s="90"/>
      <c r="D17" s="63">
        <v>6000</v>
      </c>
      <c r="E17" s="84"/>
      <c r="F17" s="66"/>
      <c r="G17" s="66"/>
    </row>
    <row r="18" spans="1:7" x14ac:dyDescent="0.2">
      <c r="A18" s="66"/>
      <c r="B18" s="209" t="s">
        <v>166</v>
      </c>
      <c r="C18" s="160"/>
      <c r="D18" s="63">
        <v>4500</v>
      </c>
      <c r="E18" s="84"/>
      <c r="F18" s="66"/>
      <c r="G18" s="66"/>
    </row>
    <row r="19" spans="1:7" x14ac:dyDescent="0.2">
      <c r="A19" s="66"/>
      <c r="B19" s="209" t="s">
        <v>167</v>
      </c>
      <c r="C19" s="160"/>
      <c r="D19" s="63">
        <v>5000</v>
      </c>
      <c r="E19" s="84"/>
      <c r="F19" s="66"/>
      <c r="G19" s="66"/>
    </row>
    <row r="20" spans="1:7" x14ac:dyDescent="0.2">
      <c r="A20" s="66"/>
      <c r="B20" s="75" t="s">
        <v>168</v>
      </c>
      <c r="C20" s="92"/>
      <c r="D20" s="93">
        <v>1000</v>
      </c>
      <c r="E20" s="81"/>
      <c r="F20" s="66"/>
      <c r="G20" s="66"/>
    </row>
    <row r="21" spans="1:7" x14ac:dyDescent="0.2">
      <c r="A21" s="66"/>
      <c r="B21" s="78" t="s">
        <v>170</v>
      </c>
      <c r="C21" s="92"/>
      <c r="D21" s="95"/>
      <c r="E21" s="81">
        <f>SUM(D16:D20)</f>
        <v>18500</v>
      </c>
      <c r="F21" s="66"/>
      <c r="G21" s="66"/>
    </row>
    <row r="22" spans="1:7" x14ac:dyDescent="0.2">
      <c r="A22" s="66"/>
      <c r="B22" s="211"/>
      <c r="C22" s="159"/>
      <c r="D22" s="159"/>
      <c r="E22" s="160"/>
      <c r="F22" s="66"/>
      <c r="G22" s="66"/>
    </row>
    <row r="23" spans="1:7" ht="14.25" x14ac:dyDescent="0.2">
      <c r="A23" s="66"/>
      <c r="B23" s="210" t="s">
        <v>173</v>
      </c>
      <c r="C23" s="159"/>
      <c r="D23" s="160"/>
      <c r="E23" s="99">
        <f>SUM(E2+E9+E5+E21+E13)</f>
        <v>36500</v>
      </c>
      <c r="F23" s="66"/>
      <c r="G23" s="66"/>
    </row>
    <row r="24" spans="1:7" x14ac:dyDescent="0.2">
      <c r="A24" s="66"/>
      <c r="B24" s="100"/>
      <c r="C24" s="100"/>
      <c r="D24" s="102"/>
      <c r="E24" s="102"/>
      <c r="F24" s="66"/>
      <c r="G24" s="66"/>
    </row>
    <row r="25" spans="1:7" x14ac:dyDescent="0.2">
      <c r="A25" s="66"/>
      <c r="B25" s="66"/>
      <c r="C25" s="66"/>
      <c r="D25" s="66"/>
      <c r="E25" s="66"/>
      <c r="F25" s="66"/>
      <c r="G25" s="66"/>
    </row>
    <row r="26" spans="1:7" x14ac:dyDescent="0.2">
      <c r="A26" s="66"/>
      <c r="B26" s="66"/>
      <c r="C26" s="66"/>
      <c r="D26" s="66"/>
      <c r="E26" s="66"/>
      <c r="F26" s="66"/>
      <c r="G26" s="66"/>
    </row>
    <row r="27" spans="1:7" x14ac:dyDescent="0.2">
      <c r="A27" s="66"/>
      <c r="B27" s="66"/>
      <c r="C27" s="66"/>
      <c r="D27" s="66"/>
      <c r="E27" s="66"/>
      <c r="F27" s="66"/>
      <c r="G27" s="66"/>
    </row>
    <row r="28" spans="1:7" x14ac:dyDescent="0.2">
      <c r="A28" s="66"/>
      <c r="B28" s="66"/>
      <c r="C28" s="66"/>
      <c r="D28" s="66"/>
      <c r="E28" s="66"/>
      <c r="F28" s="66"/>
      <c r="G28" s="66"/>
    </row>
    <row r="29" spans="1:7" x14ac:dyDescent="0.2">
      <c r="A29" s="66"/>
      <c r="B29" s="66"/>
      <c r="C29" s="66"/>
      <c r="D29" s="66"/>
      <c r="E29" s="66"/>
      <c r="F29" s="66"/>
      <c r="G29" s="66"/>
    </row>
    <row r="30" spans="1:7" x14ac:dyDescent="0.2">
      <c r="A30" s="66"/>
      <c r="B30" s="66"/>
      <c r="C30" s="66"/>
      <c r="D30" s="66"/>
      <c r="E30" s="66"/>
      <c r="F30" s="66"/>
      <c r="G30" s="66"/>
    </row>
    <row r="31" spans="1:7" x14ac:dyDescent="0.2">
      <c r="A31" s="66"/>
      <c r="B31" s="66"/>
      <c r="C31" s="66"/>
      <c r="D31" s="66"/>
      <c r="E31" s="66"/>
      <c r="F31" s="66"/>
      <c r="G31" s="66"/>
    </row>
    <row r="32" spans="1:7" x14ac:dyDescent="0.2">
      <c r="A32" s="66"/>
      <c r="B32" s="66"/>
      <c r="C32" s="66"/>
      <c r="D32" s="66"/>
      <c r="E32" s="66"/>
      <c r="F32" s="66"/>
      <c r="G32" s="66"/>
    </row>
    <row r="33" spans="1:7" x14ac:dyDescent="0.2">
      <c r="A33" s="66"/>
      <c r="B33" s="66"/>
      <c r="C33" s="66"/>
      <c r="D33" s="66"/>
      <c r="E33" s="66"/>
      <c r="F33" s="66"/>
      <c r="G33" s="66"/>
    </row>
    <row r="34" spans="1:7" x14ac:dyDescent="0.2">
      <c r="A34" s="66"/>
      <c r="B34" s="66"/>
      <c r="C34" s="66"/>
      <c r="D34" s="66"/>
      <c r="E34" s="66"/>
      <c r="F34" s="66"/>
      <c r="G34" s="66"/>
    </row>
    <row r="35" spans="1:7" x14ac:dyDescent="0.2">
      <c r="A35" s="66"/>
      <c r="B35" s="66"/>
      <c r="C35" s="66"/>
      <c r="D35" s="66"/>
      <c r="E35" s="66"/>
      <c r="F35" s="66"/>
      <c r="G35" s="66"/>
    </row>
    <row r="36" spans="1:7" x14ac:dyDescent="0.2">
      <c r="A36" s="66"/>
      <c r="B36" s="66"/>
      <c r="C36" s="66"/>
      <c r="D36" s="66"/>
      <c r="E36" s="66"/>
      <c r="F36" s="66"/>
      <c r="G36" s="66"/>
    </row>
    <row r="37" spans="1:7" x14ac:dyDescent="0.2">
      <c r="A37" s="66"/>
      <c r="B37" s="66"/>
      <c r="C37" s="66"/>
      <c r="D37" s="66"/>
      <c r="E37" s="66"/>
      <c r="F37" s="66"/>
      <c r="G37" s="66"/>
    </row>
    <row r="38" spans="1:7" x14ac:dyDescent="0.2">
      <c r="A38" s="66"/>
      <c r="B38" s="66"/>
      <c r="C38" s="66"/>
      <c r="D38" s="66"/>
      <c r="E38" s="66"/>
      <c r="F38" s="66"/>
      <c r="G38" s="66"/>
    </row>
    <row r="39" spans="1:7" x14ac:dyDescent="0.2">
      <c r="A39" s="66"/>
      <c r="B39" s="66"/>
      <c r="C39" s="66"/>
      <c r="D39" s="66"/>
      <c r="E39" s="66"/>
      <c r="F39" s="66"/>
      <c r="G39" s="66"/>
    </row>
    <row r="40" spans="1:7" x14ac:dyDescent="0.2">
      <c r="A40" s="66"/>
      <c r="B40" s="66"/>
      <c r="C40" s="66"/>
      <c r="D40" s="66"/>
      <c r="E40" s="66"/>
      <c r="F40" s="66"/>
      <c r="G40" s="66"/>
    </row>
    <row r="41" spans="1:7" x14ac:dyDescent="0.2">
      <c r="A41" s="66"/>
      <c r="B41" s="66"/>
      <c r="C41" s="66"/>
      <c r="D41" s="66"/>
      <c r="E41" s="66"/>
      <c r="F41" s="66"/>
      <c r="G41" s="66"/>
    </row>
    <row r="42" spans="1:7" x14ac:dyDescent="0.2">
      <c r="A42" s="66"/>
      <c r="B42" s="66"/>
      <c r="C42" s="66"/>
      <c r="D42" s="66"/>
      <c r="E42" s="66"/>
      <c r="F42" s="66"/>
      <c r="G42" s="66"/>
    </row>
    <row r="43" spans="1:7" x14ac:dyDescent="0.2">
      <c r="A43" s="66"/>
      <c r="B43" s="66"/>
      <c r="C43" s="66"/>
      <c r="D43" s="66"/>
      <c r="E43" s="66"/>
      <c r="F43" s="66"/>
      <c r="G43" s="66"/>
    </row>
    <row r="44" spans="1:7" x14ac:dyDescent="0.2">
      <c r="A44" s="66"/>
      <c r="B44" s="66"/>
      <c r="C44" s="66"/>
      <c r="D44" s="66"/>
      <c r="E44" s="66"/>
      <c r="F44" s="66"/>
      <c r="G44" s="66"/>
    </row>
    <row r="45" spans="1:7" x14ac:dyDescent="0.2">
      <c r="A45" s="66"/>
      <c r="B45" s="66"/>
      <c r="C45" s="66"/>
      <c r="D45" s="66"/>
      <c r="E45" s="66"/>
      <c r="F45" s="66"/>
      <c r="G45" s="66"/>
    </row>
    <row r="46" spans="1:7" x14ac:dyDescent="0.2">
      <c r="A46" s="66"/>
      <c r="B46" s="66"/>
      <c r="C46" s="66"/>
      <c r="D46" s="66"/>
      <c r="E46" s="66"/>
      <c r="F46" s="66"/>
      <c r="G46" s="66"/>
    </row>
    <row r="47" spans="1:7" x14ac:dyDescent="0.2">
      <c r="A47" s="66"/>
      <c r="B47" s="66"/>
      <c r="C47" s="66"/>
      <c r="D47" s="66"/>
      <c r="E47" s="66"/>
      <c r="F47" s="66"/>
      <c r="G47" s="66"/>
    </row>
    <row r="48" spans="1:7" x14ac:dyDescent="0.2">
      <c r="A48" s="66"/>
      <c r="B48" s="66"/>
      <c r="C48" s="66"/>
      <c r="D48" s="66"/>
      <c r="E48" s="66"/>
      <c r="F48" s="66"/>
      <c r="G48" s="66"/>
    </row>
    <row r="49" spans="1:7" x14ac:dyDescent="0.2">
      <c r="A49" s="66"/>
      <c r="B49" s="66"/>
      <c r="C49" s="66"/>
      <c r="D49" s="66"/>
      <c r="E49" s="66"/>
      <c r="F49" s="66"/>
      <c r="G49" s="66"/>
    </row>
    <row r="50" spans="1:7" x14ac:dyDescent="0.2">
      <c r="A50" s="66"/>
      <c r="B50" s="66"/>
      <c r="C50" s="66"/>
      <c r="D50" s="66"/>
      <c r="E50" s="66"/>
      <c r="F50" s="66"/>
      <c r="G50" s="66"/>
    </row>
    <row r="51" spans="1:7" x14ac:dyDescent="0.2">
      <c r="A51" s="66"/>
      <c r="B51" s="66"/>
      <c r="C51" s="66"/>
      <c r="D51" s="66"/>
      <c r="E51" s="66"/>
      <c r="F51" s="66"/>
      <c r="G51" s="66"/>
    </row>
    <row r="52" spans="1:7" x14ac:dyDescent="0.2">
      <c r="A52" s="66"/>
      <c r="B52" s="66"/>
      <c r="C52" s="66"/>
      <c r="D52" s="66"/>
      <c r="E52" s="66"/>
      <c r="F52" s="66"/>
      <c r="G52" s="66"/>
    </row>
    <row r="53" spans="1:7" x14ac:dyDescent="0.2">
      <c r="A53" s="66"/>
      <c r="B53" s="66"/>
      <c r="C53" s="66"/>
      <c r="D53" s="66"/>
      <c r="E53" s="66"/>
      <c r="F53" s="66"/>
      <c r="G53" s="66"/>
    </row>
    <row r="54" spans="1:7" x14ac:dyDescent="0.2">
      <c r="A54" s="66"/>
      <c r="B54" s="66"/>
      <c r="C54" s="66"/>
      <c r="D54" s="66"/>
      <c r="E54" s="66"/>
      <c r="F54" s="66"/>
      <c r="G54" s="66"/>
    </row>
    <row r="55" spans="1:7" x14ac:dyDescent="0.2">
      <c r="A55" s="66"/>
      <c r="B55" s="66"/>
      <c r="C55" s="66"/>
      <c r="D55" s="66"/>
      <c r="E55" s="66"/>
      <c r="F55" s="66"/>
      <c r="G55" s="66"/>
    </row>
  </sheetData>
  <mergeCells count="16">
    <mergeCell ref="B18:C18"/>
    <mergeCell ref="B19:C19"/>
    <mergeCell ref="B23:D23"/>
    <mergeCell ref="B22:E22"/>
    <mergeCell ref="B13:D13"/>
    <mergeCell ref="B15:E15"/>
    <mergeCell ref="B14:E14"/>
    <mergeCell ref="B11:E11"/>
    <mergeCell ref="B1:E1"/>
    <mergeCell ref="B2:D2"/>
    <mergeCell ref="B3:E3"/>
    <mergeCell ref="B10:E10"/>
    <mergeCell ref="B9:D9"/>
    <mergeCell ref="B7:E7"/>
    <mergeCell ref="B6:E6"/>
    <mergeCell ref="B5:D5"/>
  </mergeCells>
  <pageMargins left="0.4" right="0.43" top="1" bottom="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9" workbookViewId="0">
      <selection activeCell="A56" sqref="A56:XFD1000"/>
    </sheetView>
  </sheetViews>
  <sheetFormatPr defaultColWidth="14.42578125" defaultRowHeight="12.75" x14ac:dyDescent="0.2"/>
  <cols>
    <col min="1" max="1" width="9.140625" customWidth="1"/>
    <col min="2" max="2" width="26.42578125" customWidth="1"/>
    <col min="3" max="3" width="21.85546875" customWidth="1"/>
    <col min="4" max="4" width="12.85546875" customWidth="1"/>
    <col min="5" max="5" width="9.140625" customWidth="1"/>
  </cols>
  <sheetData>
    <row r="1" spans="1:5" ht="18" x14ac:dyDescent="0.25">
      <c r="A1" s="66"/>
      <c r="B1" s="206" t="s">
        <v>174</v>
      </c>
      <c r="C1" s="174"/>
      <c r="D1" s="174"/>
      <c r="E1" s="66"/>
    </row>
    <row r="2" spans="1:5" ht="15" x14ac:dyDescent="0.2">
      <c r="A2" s="66"/>
      <c r="B2" s="213" t="s">
        <v>176</v>
      </c>
      <c r="C2" s="159"/>
      <c r="D2" s="160"/>
      <c r="E2" s="66"/>
    </row>
    <row r="3" spans="1:5" x14ac:dyDescent="0.2">
      <c r="A3" s="66"/>
      <c r="B3" s="209" t="s">
        <v>177</v>
      </c>
      <c r="C3" s="160"/>
      <c r="D3" s="65">
        <v>6000</v>
      </c>
      <c r="E3" s="66"/>
    </row>
    <row r="4" spans="1:5" x14ac:dyDescent="0.2">
      <c r="A4" s="66"/>
      <c r="B4" s="101" t="s">
        <v>178</v>
      </c>
      <c r="C4" s="104"/>
      <c r="D4" s="81">
        <f>SUM(D3)</f>
        <v>6000</v>
      </c>
      <c r="E4" s="66"/>
    </row>
    <row r="5" spans="1:5" x14ac:dyDescent="0.2">
      <c r="A5" s="66"/>
      <c r="B5" s="212"/>
      <c r="C5" s="159"/>
      <c r="D5" s="160"/>
      <c r="E5" s="66"/>
    </row>
    <row r="6" spans="1:5" ht="15" x14ac:dyDescent="0.2">
      <c r="A6" s="66"/>
      <c r="B6" s="213" t="s">
        <v>189</v>
      </c>
      <c r="C6" s="159"/>
      <c r="D6" s="160"/>
      <c r="E6" s="66"/>
    </row>
    <row r="7" spans="1:5" x14ac:dyDescent="0.2">
      <c r="A7" s="66"/>
      <c r="B7" s="209" t="s">
        <v>191</v>
      </c>
      <c r="C7" s="160"/>
      <c r="D7" s="88">
        <v>10000</v>
      </c>
      <c r="E7" s="66"/>
    </row>
    <row r="8" spans="1:5" x14ac:dyDescent="0.2">
      <c r="A8" s="66"/>
      <c r="B8" s="55" t="s">
        <v>192</v>
      </c>
      <c r="C8" s="55"/>
      <c r="D8" s="88">
        <v>10000</v>
      </c>
      <c r="E8" s="66"/>
    </row>
    <row r="9" spans="1:5" x14ac:dyDescent="0.2">
      <c r="A9" s="66"/>
      <c r="B9" s="209" t="s">
        <v>194</v>
      </c>
      <c r="C9" s="160"/>
      <c r="D9" s="88">
        <v>25000</v>
      </c>
      <c r="E9" s="66"/>
    </row>
    <row r="10" spans="1:5" x14ac:dyDescent="0.2">
      <c r="A10" s="66"/>
      <c r="B10" s="87" t="s">
        <v>196</v>
      </c>
      <c r="C10" s="90"/>
      <c r="D10" s="88">
        <v>25000</v>
      </c>
      <c r="E10" s="66"/>
    </row>
    <row r="11" spans="1:5" x14ac:dyDescent="0.2">
      <c r="A11" s="66"/>
      <c r="B11" s="55" t="s">
        <v>197</v>
      </c>
      <c r="C11" s="55"/>
      <c r="D11" s="88">
        <v>21000</v>
      </c>
      <c r="E11" s="66"/>
    </row>
    <row r="12" spans="1:5" x14ac:dyDescent="0.2">
      <c r="A12" s="66"/>
      <c r="B12" s="198" t="s">
        <v>198</v>
      </c>
      <c r="C12" s="160"/>
      <c r="D12" s="81">
        <f>SUM(D7:D11)</f>
        <v>91000</v>
      </c>
      <c r="E12" s="66"/>
    </row>
    <row r="13" spans="1:5" x14ac:dyDescent="0.2">
      <c r="A13" s="66"/>
      <c r="B13" s="211"/>
      <c r="C13" s="159"/>
      <c r="D13" s="160"/>
      <c r="E13" s="66"/>
    </row>
    <row r="14" spans="1:5" ht="15" x14ac:dyDescent="0.2">
      <c r="A14" s="66"/>
      <c r="B14" s="213" t="s">
        <v>202</v>
      </c>
      <c r="C14" s="159"/>
      <c r="D14" s="160"/>
      <c r="E14" s="66"/>
    </row>
    <row r="15" spans="1:5" x14ac:dyDescent="0.2">
      <c r="A15" s="66"/>
      <c r="B15" s="209" t="s">
        <v>177</v>
      </c>
      <c r="C15" s="160"/>
      <c r="D15" s="65">
        <v>5000</v>
      </c>
      <c r="E15" s="66"/>
    </row>
    <row r="16" spans="1:5" x14ac:dyDescent="0.2">
      <c r="A16" s="66"/>
      <c r="B16" s="209" t="s">
        <v>209</v>
      </c>
      <c r="C16" s="160"/>
      <c r="D16" s="65">
        <v>10975</v>
      </c>
      <c r="E16" s="66"/>
    </row>
    <row r="17" spans="1:5" x14ac:dyDescent="0.2">
      <c r="A17" s="66"/>
      <c r="B17" s="209" t="s">
        <v>212</v>
      </c>
      <c r="C17" s="160"/>
      <c r="D17" s="65">
        <v>3000</v>
      </c>
      <c r="E17" s="66"/>
    </row>
    <row r="18" spans="1:5" x14ac:dyDescent="0.2">
      <c r="A18" s="66"/>
      <c r="B18" s="209" t="s">
        <v>213</v>
      </c>
      <c r="C18" s="160"/>
      <c r="D18" s="65">
        <v>20000</v>
      </c>
      <c r="E18" s="66"/>
    </row>
    <row r="19" spans="1:5" x14ac:dyDescent="0.2">
      <c r="A19" s="66"/>
      <c r="B19" s="198" t="s">
        <v>214</v>
      </c>
      <c r="C19" s="160"/>
      <c r="D19" s="81">
        <f>SUM(D15:D18)</f>
        <v>38975</v>
      </c>
      <c r="E19" s="66"/>
    </row>
    <row r="20" spans="1:5" x14ac:dyDescent="0.2">
      <c r="A20" s="66"/>
      <c r="B20" s="211"/>
      <c r="C20" s="159"/>
      <c r="D20" s="160"/>
      <c r="E20" s="66"/>
    </row>
    <row r="21" spans="1:5" ht="14.25" x14ac:dyDescent="0.2">
      <c r="A21" s="66"/>
      <c r="B21" s="210" t="s">
        <v>219</v>
      </c>
      <c r="C21" s="160"/>
      <c r="D21" s="99">
        <f>SUM(D4+D19+D12)</f>
        <v>135975</v>
      </c>
      <c r="E21" s="66"/>
    </row>
    <row r="22" spans="1:5" x14ac:dyDescent="0.2">
      <c r="A22" s="66"/>
      <c r="B22" s="66"/>
      <c r="C22" s="66"/>
      <c r="D22" s="66"/>
      <c r="E22" s="66"/>
    </row>
    <row r="23" spans="1:5" x14ac:dyDescent="0.2">
      <c r="A23" s="66"/>
      <c r="B23" s="66"/>
      <c r="C23" s="66"/>
      <c r="D23" s="66"/>
      <c r="E23" s="66"/>
    </row>
    <row r="24" spans="1:5" x14ac:dyDescent="0.2">
      <c r="A24" s="66"/>
      <c r="B24" s="66"/>
      <c r="C24" s="66"/>
      <c r="D24" s="66"/>
      <c r="E24" s="66"/>
    </row>
    <row r="25" spans="1:5" x14ac:dyDescent="0.2">
      <c r="A25" s="66"/>
      <c r="B25" s="66"/>
      <c r="C25" s="66"/>
      <c r="D25" s="66"/>
      <c r="E25" s="66"/>
    </row>
    <row r="26" spans="1:5" x14ac:dyDescent="0.2">
      <c r="A26" s="66"/>
      <c r="B26" s="66"/>
      <c r="C26" s="66"/>
      <c r="D26" s="66"/>
      <c r="E26" s="66"/>
    </row>
    <row r="27" spans="1:5" x14ac:dyDescent="0.2">
      <c r="A27" s="66"/>
      <c r="B27" s="66"/>
      <c r="C27" s="66"/>
      <c r="D27" s="66"/>
      <c r="E27" s="66"/>
    </row>
    <row r="28" spans="1:5" x14ac:dyDescent="0.2">
      <c r="A28" s="66"/>
      <c r="B28" s="66"/>
      <c r="C28" s="66"/>
      <c r="D28" s="66"/>
      <c r="E28" s="66"/>
    </row>
    <row r="29" spans="1:5" x14ac:dyDescent="0.2">
      <c r="A29" s="66"/>
      <c r="B29" s="66"/>
      <c r="C29" s="66"/>
      <c r="D29" s="66"/>
      <c r="E29" s="66"/>
    </row>
    <row r="30" spans="1:5" x14ac:dyDescent="0.2">
      <c r="A30" s="66"/>
      <c r="B30" s="66"/>
      <c r="C30" s="66"/>
      <c r="D30" s="66"/>
      <c r="E30" s="66"/>
    </row>
    <row r="31" spans="1:5" x14ac:dyDescent="0.2">
      <c r="A31" s="66"/>
      <c r="B31" s="66"/>
      <c r="C31" s="66"/>
      <c r="D31" s="66"/>
      <c r="E31" s="66"/>
    </row>
    <row r="32" spans="1:5" x14ac:dyDescent="0.2">
      <c r="A32" s="66"/>
      <c r="B32" s="66"/>
      <c r="C32" s="66"/>
      <c r="D32" s="66"/>
      <c r="E32" s="66"/>
    </row>
    <row r="33" spans="1:5" x14ac:dyDescent="0.2">
      <c r="A33" s="66"/>
      <c r="B33" s="66"/>
      <c r="C33" s="66"/>
      <c r="D33" s="66"/>
      <c r="E33" s="66"/>
    </row>
    <row r="34" spans="1:5" x14ac:dyDescent="0.2">
      <c r="A34" s="66"/>
      <c r="B34" s="66"/>
      <c r="C34" s="66"/>
      <c r="D34" s="66"/>
      <c r="E34" s="66"/>
    </row>
    <row r="35" spans="1:5" x14ac:dyDescent="0.2">
      <c r="A35" s="66"/>
      <c r="B35" s="66"/>
      <c r="C35" s="66"/>
      <c r="D35" s="66"/>
      <c r="E35" s="66"/>
    </row>
    <row r="36" spans="1:5" x14ac:dyDescent="0.2">
      <c r="A36" s="66"/>
      <c r="B36" s="66"/>
      <c r="C36" s="66"/>
      <c r="D36" s="66"/>
      <c r="E36" s="66"/>
    </row>
    <row r="37" spans="1:5" x14ac:dyDescent="0.2">
      <c r="A37" s="66"/>
      <c r="B37" s="66"/>
      <c r="C37" s="66"/>
      <c r="D37" s="66"/>
      <c r="E37" s="66"/>
    </row>
    <row r="38" spans="1:5" x14ac:dyDescent="0.2">
      <c r="A38" s="66"/>
      <c r="B38" s="66"/>
      <c r="C38" s="66"/>
      <c r="D38" s="66"/>
      <c r="E38" s="66"/>
    </row>
    <row r="39" spans="1:5" x14ac:dyDescent="0.2">
      <c r="A39" s="66"/>
      <c r="B39" s="66"/>
      <c r="C39" s="66"/>
      <c r="D39" s="66"/>
      <c r="E39" s="66"/>
    </row>
    <row r="40" spans="1:5" x14ac:dyDescent="0.2">
      <c r="A40" s="66"/>
      <c r="B40" s="66"/>
      <c r="C40" s="66"/>
      <c r="D40" s="66"/>
      <c r="E40" s="66"/>
    </row>
    <row r="41" spans="1:5" x14ac:dyDescent="0.2">
      <c r="A41" s="66"/>
      <c r="B41" s="66"/>
      <c r="C41" s="66"/>
      <c r="D41" s="66"/>
      <c r="E41" s="66"/>
    </row>
    <row r="42" spans="1:5" x14ac:dyDescent="0.2">
      <c r="A42" s="66"/>
      <c r="B42" s="66"/>
      <c r="C42" s="66"/>
      <c r="D42" s="66"/>
      <c r="E42" s="66"/>
    </row>
    <row r="43" spans="1:5" x14ac:dyDescent="0.2">
      <c r="A43" s="66"/>
      <c r="B43" s="66"/>
      <c r="C43" s="66"/>
      <c r="D43" s="66"/>
      <c r="E43" s="66"/>
    </row>
    <row r="44" spans="1:5" x14ac:dyDescent="0.2">
      <c r="A44" s="66"/>
      <c r="B44" s="66"/>
      <c r="C44" s="66"/>
      <c r="D44" s="66"/>
      <c r="E44" s="66"/>
    </row>
    <row r="45" spans="1:5" x14ac:dyDescent="0.2">
      <c r="A45" s="66"/>
      <c r="B45" s="66"/>
      <c r="C45" s="66"/>
      <c r="D45" s="66"/>
      <c r="E45" s="66"/>
    </row>
    <row r="46" spans="1:5" x14ac:dyDescent="0.2">
      <c r="A46" s="66"/>
      <c r="B46" s="66"/>
      <c r="C46" s="66"/>
      <c r="D46" s="66"/>
      <c r="E46" s="66"/>
    </row>
    <row r="47" spans="1:5" x14ac:dyDescent="0.2">
      <c r="A47" s="66"/>
      <c r="B47" s="66"/>
      <c r="C47" s="66"/>
      <c r="D47" s="66"/>
      <c r="E47" s="66"/>
    </row>
    <row r="48" spans="1:5" x14ac:dyDescent="0.2">
      <c r="A48" s="66"/>
      <c r="B48" s="66"/>
      <c r="C48" s="66"/>
      <c r="D48" s="66"/>
      <c r="E48" s="66"/>
    </row>
    <row r="49" spans="1:5" x14ac:dyDescent="0.2">
      <c r="A49" s="66"/>
      <c r="B49" s="66"/>
      <c r="C49" s="66"/>
      <c r="D49" s="66"/>
      <c r="E49" s="66"/>
    </row>
    <row r="50" spans="1:5" x14ac:dyDescent="0.2">
      <c r="A50" s="66"/>
      <c r="B50" s="66"/>
      <c r="C50" s="66"/>
      <c r="D50" s="66"/>
      <c r="E50" s="66"/>
    </row>
    <row r="51" spans="1:5" x14ac:dyDescent="0.2">
      <c r="A51" s="66"/>
      <c r="B51" s="66"/>
      <c r="C51" s="66"/>
      <c r="D51" s="66"/>
      <c r="E51" s="66"/>
    </row>
    <row r="52" spans="1:5" x14ac:dyDescent="0.2">
      <c r="A52" s="66"/>
      <c r="B52" s="66"/>
      <c r="C52" s="66"/>
      <c r="D52" s="66"/>
      <c r="E52" s="66"/>
    </row>
    <row r="53" spans="1:5" x14ac:dyDescent="0.2">
      <c r="A53" s="66"/>
      <c r="B53" s="66"/>
      <c r="C53" s="66"/>
      <c r="D53" s="66"/>
      <c r="E53" s="66"/>
    </row>
    <row r="54" spans="1:5" x14ac:dyDescent="0.2">
      <c r="A54" s="66"/>
      <c r="B54" s="66"/>
      <c r="C54" s="66"/>
      <c r="D54" s="66"/>
      <c r="E54" s="66"/>
    </row>
    <row r="55" spans="1:5" x14ac:dyDescent="0.2">
      <c r="A55" s="66"/>
      <c r="B55" s="66"/>
      <c r="C55" s="66"/>
      <c r="D55" s="66"/>
      <c r="E55" s="66"/>
    </row>
  </sheetData>
  <mergeCells count="17">
    <mergeCell ref="B21:C21"/>
    <mergeCell ref="B20:D20"/>
    <mergeCell ref="B18:C18"/>
    <mergeCell ref="B14:D14"/>
    <mergeCell ref="B13:D13"/>
    <mergeCell ref="B17:C17"/>
    <mergeCell ref="B7:C7"/>
    <mergeCell ref="B9:C9"/>
    <mergeCell ref="B15:C15"/>
    <mergeCell ref="B16:C16"/>
    <mergeCell ref="B19:C19"/>
    <mergeCell ref="B12:C12"/>
    <mergeCell ref="B5:D5"/>
    <mergeCell ref="B1:D1"/>
    <mergeCell ref="B2:D2"/>
    <mergeCell ref="B3:C3"/>
    <mergeCell ref="B6:D6"/>
  </mergeCells>
  <pageMargins left="0.75" right="0.75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Budget2019</vt:lpstr>
      <vt:lpstr>Best.-Adm.</vt:lpstr>
      <vt:lpstr>SU</vt:lpstr>
      <vt:lpstr>AU</vt:lpstr>
      <vt:lpstr>Dommere</vt:lpstr>
      <vt:lpstr>Ø-Udvalg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Nedovic Larsen</dc:creator>
  <cp:lastModifiedBy>Nikolaj Nedovic Larsen</cp:lastModifiedBy>
  <cp:lastPrinted>2018-12-06T13:22:48Z</cp:lastPrinted>
  <dcterms:created xsi:type="dcterms:W3CDTF">2018-11-29T11:37:40Z</dcterms:created>
  <dcterms:modified xsi:type="dcterms:W3CDTF">2018-12-06T13:23:06Z</dcterms:modified>
</cp:coreProperties>
</file>