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F:\DFU Fælles arkiv\Administration\Økonomi\Budget\2022\"/>
    </mc:Choice>
  </mc:AlternateContent>
  <xr:revisionPtr revIDLastSave="0" documentId="8_{DC43583F-0BB8-4A2E-AB51-A2742CB4C1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2022" sheetId="1" r:id="rId1"/>
    <sheet name="Best.-Adm." sheetId="2" r:id="rId2"/>
    <sheet name="SU" sheetId="4" r:id="rId3"/>
    <sheet name="AU" sheetId="5" r:id="rId4"/>
    <sheet name="Dommere" sheetId="3" r:id="rId5"/>
    <sheet name="Ø-Udvalg" sheetId="6" r:id="rId6"/>
    <sheet name="Trappemodel 2022" sheetId="9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jGl8uom7iVmI+uKso8fICk3oRzzw=="/>
    </ext>
  </extLst>
</workbook>
</file>

<file path=xl/calcChain.xml><?xml version="1.0" encoding="utf-8"?>
<calcChain xmlns="http://schemas.openxmlformats.org/spreadsheetml/2006/main">
  <c r="O7" i="9" l="1"/>
  <c r="O6" i="9"/>
  <c r="O5" i="9"/>
  <c r="O4" i="9"/>
  <c r="B13" i="2"/>
  <c r="E5" i="4"/>
  <c r="E20" i="9"/>
  <c r="D5" i="1" s="1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25" i="9"/>
  <c r="H26" i="9"/>
  <c r="J26" i="9" s="1"/>
  <c r="H27" i="9"/>
  <c r="J27" i="9" s="1"/>
  <c r="H28" i="9"/>
  <c r="J28" i="9" s="1"/>
  <c r="H29" i="9"/>
  <c r="J29" i="9" s="1"/>
  <c r="H30" i="9"/>
  <c r="J30" i="9" s="1"/>
  <c r="H31" i="9"/>
  <c r="J31" i="9" s="1"/>
  <c r="H32" i="9"/>
  <c r="J32" i="9" s="1"/>
  <c r="H33" i="9"/>
  <c r="J33" i="9" s="1"/>
  <c r="H34" i="9"/>
  <c r="J34" i="9" s="1"/>
  <c r="H35" i="9"/>
  <c r="J35" i="9" s="1"/>
  <c r="H36" i="9"/>
  <c r="J36" i="9" s="1"/>
  <c r="H37" i="9"/>
  <c r="J37" i="9" s="1"/>
  <c r="H38" i="9"/>
  <c r="J38" i="9" s="1"/>
  <c r="H39" i="9"/>
  <c r="J39" i="9" s="1"/>
  <c r="H40" i="9"/>
  <c r="J40" i="9" s="1"/>
  <c r="H41" i="9"/>
  <c r="J41" i="9" s="1"/>
  <c r="H25" i="9"/>
  <c r="O29" i="9"/>
  <c r="O28" i="9"/>
  <c r="O27" i="9"/>
  <c r="O26" i="9"/>
  <c r="C88" i="5"/>
  <c r="C58" i="5"/>
  <c r="C38" i="5"/>
  <c r="J25" i="9" l="1"/>
  <c r="C28" i="5"/>
  <c r="H3" i="9"/>
  <c r="I3" i="9"/>
  <c r="H4" i="9"/>
  <c r="I4" i="9"/>
  <c r="H5" i="9"/>
  <c r="I5" i="9"/>
  <c r="H6" i="9"/>
  <c r="I6" i="9"/>
  <c r="H7" i="9"/>
  <c r="I7" i="9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I20" i="9" l="1"/>
  <c r="J17" i="9"/>
  <c r="H20" i="9"/>
  <c r="E5" i="1" s="1"/>
  <c r="J42" i="9"/>
  <c r="J12" i="9"/>
  <c r="J7" i="9"/>
  <c r="J3" i="9"/>
  <c r="J6" i="9"/>
  <c r="J4" i="9"/>
  <c r="J13" i="9"/>
  <c r="J5" i="9"/>
  <c r="J10" i="9"/>
  <c r="J14" i="9"/>
  <c r="J19" i="9"/>
  <c r="J15" i="9"/>
  <c r="J8" i="9"/>
  <c r="J11" i="9"/>
  <c r="J18" i="9"/>
  <c r="J16" i="9"/>
  <c r="J9" i="9"/>
  <c r="J20" i="9" l="1"/>
  <c r="D27" i="3" l="1"/>
  <c r="D21" i="3"/>
  <c r="B33" i="2"/>
  <c r="E12" i="1" s="1"/>
  <c r="E11" i="1"/>
  <c r="E31" i="4"/>
  <c r="E23" i="4"/>
  <c r="E13" i="4"/>
  <c r="C45" i="5"/>
  <c r="C33" i="5"/>
  <c r="C11" i="6"/>
  <c r="C17" i="6"/>
  <c r="C4" i="6"/>
  <c r="C78" i="5"/>
  <c r="C73" i="5"/>
  <c r="C63" i="5"/>
  <c r="C49" i="5"/>
  <c r="E53" i="4"/>
  <c r="E39" i="4"/>
  <c r="D17" i="3"/>
  <c r="D13" i="3"/>
  <c r="D9" i="3"/>
  <c r="D5" i="3"/>
  <c r="B42" i="2"/>
  <c r="E13" i="1" s="1"/>
  <c r="B38" i="2"/>
  <c r="E14" i="1" s="1"/>
  <c r="B27" i="2"/>
  <c r="E17" i="1" s="1"/>
  <c r="B23" i="2"/>
  <c r="E16" i="1" s="1"/>
  <c r="B19" i="2"/>
  <c r="E15" i="1" s="1"/>
  <c r="E6" i="1"/>
  <c r="E4" i="1"/>
  <c r="D29" i="3" l="1"/>
  <c r="C93" i="5"/>
  <c r="E19" i="1" s="1"/>
  <c r="C19" i="6"/>
  <c r="E21" i="1" s="1"/>
  <c r="E54" i="4"/>
  <c r="E18" i="1" s="1"/>
  <c r="E9" i="1"/>
  <c r="E20" i="1"/>
  <c r="E23" i="1" l="1"/>
  <c r="E24" i="1" s="1"/>
  <c r="E26" i="1" s="1"/>
</calcChain>
</file>

<file path=xl/sharedStrings.xml><?xml version="1.0" encoding="utf-8"?>
<sst xmlns="http://schemas.openxmlformats.org/spreadsheetml/2006/main" count="285" uniqueCount="235">
  <si>
    <t>DFU BUDGET 2022</t>
  </si>
  <si>
    <t>Indtægter</t>
  </si>
  <si>
    <t>Kontingenter</t>
  </si>
  <si>
    <t>Tandemerklæring</t>
  </si>
  <si>
    <t>DIF's Strategistøtte og grundtilskud</t>
  </si>
  <si>
    <t>Varesalg i øvrigt  (pris pr vinge stiger 15 kr.)</t>
  </si>
  <si>
    <t>Indtægter i alt</t>
  </si>
  <si>
    <t>Udgifter</t>
  </si>
  <si>
    <t>DFU Administration</t>
  </si>
  <si>
    <t>Forsikringer</t>
  </si>
  <si>
    <t>KDA</t>
  </si>
  <si>
    <t>Kompetenceudvikling i DFU</t>
  </si>
  <si>
    <t>DFU Bestyrelse</t>
  </si>
  <si>
    <t>Formands &amp; Budgetmøde / Rep.møde</t>
  </si>
  <si>
    <t>Aktivitetsseminar og Klubudviklingsseminar</t>
  </si>
  <si>
    <t>DFU Sportsudvalg</t>
  </si>
  <si>
    <t>DFU Aktivitetsudvalg</t>
  </si>
  <si>
    <t>DFU Dommere</t>
  </si>
  <si>
    <t>DFU IU &amp; MU</t>
  </si>
  <si>
    <t>Disposition</t>
  </si>
  <si>
    <t>Udgifter i alt</t>
  </si>
  <si>
    <t>Indtægter - udgifter</t>
  </si>
  <si>
    <t>Renteudgifter</t>
  </si>
  <si>
    <t>Årets resultat (budgetteret)</t>
  </si>
  <si>
    <t>Udgifter DFU Administration</t>
  </si>
  <si>
    <t>Adm. Generelt</t>
  </si>
  <si>
    <t>Kopi &amp; Tryk opgaver (materiel-og logkort) 
herunder DFU kalender</t>
  </si>
  <si>
    <t>Udgifter til IKC (regnskab+sekretariatshjælp)</t>
  </si>
  <si>
    <t>Personale omkostninger (inkl. stud.medhj.)</t>
  </si>
  <si>
    <t>Hjemmeside + div.</t>
  </si>
  <si>
    <t>Husleje i idrættens hus</t>
  </si>
  <si>
    <t>Medlemsdatabase licens, support og udvikling</t>
  </si>
  <si>
    <t>NETS (nemID / mitID)</t>
  </si>
  <si>
    <t>Markedsføringsinitiativer</t>
  </si>
  <si>
    <t>Fastholdelsesinitiativer (v/80 nye c-certifikater)</t>
  </si>
  <si>
    <t>Administration i alt</t>
  </si>
  <si>
    <t>Udgifter DFU Bestyrelse</t>
  </si>
  <si>
    <t xml:space="preserve">Møder &amp; Administration </t>
  </si>
  <si>
    <t>Bestyrelsesseminar</t>
  </si>
  <si>
    <t>Internationalt arbejde (ISC møde Rumænien)</t>
  </si>
  <si>
    <t>Bestyrelse i alt</t>
  </si>
  <si>
    <t>Udg. Formands &amp; Budgetmøde / Rep.møde</t>
  </si>
  <si>
    <t>Formands &amp; Budgetmøde (virtuelt) / Rep.møde</t>
  </si>
  <si>
    <t>Øvrige seminar</t>
  </si>
  <si>
    <t xml:space="preserve">Udviklingsseminar (Klubber, SU, AU, IU) </t>
  </si>
  <si>
    <t>Øvrige seminarer i alt</t>
  </si>
  <si>
    <t>Udgifter DFU Forsikringer</t>
  </si>
  <si>
    <t>Ansvarsforsikring</t>
  </si>
  <si>
    <t>Erhvervsforsikring, dommerudstyr</t>
  </si>
  <si>
    <t>DIF fællesforsikring</t>
  </si>
  <si>
    <t>Forsikringer i alt</t>
  </si>
  <si>
    <t>Udgifter Uddannelse</t>
  </si>
  <si>
    <t>Kompetenceudvikling af medarbejdere</t>
  </si>
  <si>
    <t>Kompetenceudvikling af bestyrelse</t>
  </si>
  <si>
    <t>Uddannelse i alt</t>
  </si>
  <si>
    <t>Udgifter KDA</t>
  </si>
  <si>
    <t>KDA kontingent</t>
  </si>
  <si>
    <t>KDA udgifter i alt</t>
  </si>
  <si>
    <t>SPORTSUDVALG - BUDGET 2022</t>
  </si>
  <si>
    <t>Møder og Administration</t>
  </si>
  <si>
    <t>Talent- og elitebeklædning</t>
  </si>
  <si>
    <t>Strategispor 4 (AFSÆTTE MIDLER TIL DETTE - netværk og dommere)</t>
  </si>
  <si>
    <t>I alt</t>
  </si>
  <si>
    <t>FAI-1 konkurrencedeltagelse</t>
  </si>
  <si>
    <t>Freefly/Freestyle - VM (Eloy, Arizona 20.-26. okt.)</t>
  </si>
  <si>
    <t>Formationsspring - VM (Eloy, Arizona 20.-26. okt.)</t>
  </si>
  <si>
    <t>Wingsuit performance - VM (Eloy, Arizona 20.-26. okt.)</t>
  </si>
  <si>
    <t>Canopy piloting - VM (Eloy, Arizona 9.-14. okt.)</t>
  </si>
  <si>
    <t>Præcision - VM (Strakonice, CZE 18.-23. juli)</t>
  </si>
  <si>
    <t>FAI i alt</t>
  </si>
  <si>
    <t>Danske konkurrencer</t>
  </si>
  <si>
    <t>DM i Fritfald - uge XX - ??</t>
  </si>
  <si>
    <t>DM i Tunnel</t>
  </si>
  <si>
    <t>2 lokale konkurrencer (Viking- og Haraldsminde Cup)</t>
  </si>
  <si>
    <t>Dommer udg. national konkurrence (transport/kost/logi)</t>
  </si>
  <si>
    <t>DFU konkurrencer i alt</t>
  </si>
  <si>
    <t>SU elitetrup træningsbudget</t>
  </si>
  <si>
    <t>Freefly/Freestyle (4 eller 6 personer)</t>
  </si>
  <si>
    <t>Formationsspring (4-way) (2 hold)</t>
  </si>
  <si>
    <t>Wingsuit performance (4 personer)</t>
  </si>
  <si>
    <t>Canopy piloting (6 personer)</t>
  </si>
  <si>
    <t xml:space="preserve">Præcision (5 personer) </t>
  </si>
  <si>
    <t>Træning i alt</t>
  </si>
  <si>
    <t>Trænerbudget</t>
  </si>
  <si>
    <t xml:space="preserve">Freefly </t>
  </si>
  <si>
    <t xml:space="preserve">Formationsspring </t>
  </si>
  <si>
    <t xml:space="preserve">Wingsuit performance </t>
  </si>
  <si>
    <t>Canopy Piloting</t>
  </si>
  <si>
    <t xml:space="preserve">Præcision </t>
  </si>
  <si>
    <t>Træningsmidler i alt</t>
  </si>
  <si>
    <t>Kraftcenter</t>
  </si>
  <si>
    <t>Kraftcenter Øst</t>
  </si>
  <si>
    <t>Træningsweekender i uge 19 og 26</t>
  </si>
  <si>
    <t>Kraftcenterstøtte</t>
  </si>
  <si>
    <t xml:space="preserve">Kraftcenter Vest (Canopy Piloting) </t>
  </si>
  <si>
    <t>Træningsweekender uge 16, 19 og 23</t>
  </si>
  <si>
    <t>Kraftcenter præcision - 4 træningsweekender (NJFK,AFC,VAF,NFK)</t>
  </si>
  <si>
    <t>Træningsweekender</t>
  </si>
  <si>
    <t>Kraftcenter i alt</t>
  </si>
  <si>
    <t>SU i alt</t>
  </si>
  <si>
    <t>AKTIVITETSUDVALG - BUDGET 2022</t>
  </si>
  <si>
    <t>Møder og Administration / AU breddepulje</t>
  </si>
  <si>
    <t>Opstart af soldaterprojekt i Varde</t>
  </si>
  <si>
    <t>Samlet Disciplin - AU aktiviteter</t>
  </si>
  <si>
    <t>Præcision i alt</t>
  </si>
  <si>
    <t>Canopy Piloting - AU</t>
  </si>
  <si>
    <t>Canopy Piloting i alt</t>
  </si>
  <si>
    <t>Formation - AU</t>
  </si>
  <si>
    <t>Formation i alt</t>
  </si>
  <si>
    <t>Free-Fly - AU</t>
  </si>
  <si>
    <t>Free-Fly i alt</t>
  </si>
  <si>
    <t>Wingsuit</t>
  </si>
  <si>
    <t>Wingsuit i alt</t>
  </si>
  <si>
    <t>CRW</t>
  </si>
  <si>
    <t>CRW i alt</t>
  </si>
  <si>
    <t>AU - KLUB AKTIVITET/INPUT</t>
  </si>
  <si>
    <t>NFK</t>
  </si>
  <si>
    <t>Vikinge mesterskabet (27.-28. august) - budget under SU</t>
  </si>
  <si>
    <t>Skærmflyvningskursus/opvis.cert.weekend 6.-8. maj)</t>
  </si>
  <si>
    <t>Skærmflyvningskursus/opvis.cert.weekend 10.-12. sep)</t>
  </si>
  <si>
    <t>NFK Budget</t>
  </si>
  <si>
    <t>FDK</t>
  </si>
  <si>
    <t>Turboelevuge - uge ukendt</t>
  </si>
  <si>
    <t>Skyvan boogie (22.-25. september)</t>
  </si>
  <si>
    <t>FDK Budget</t>
  </si>
  <si>
    <t>Skydive Viborg</t>
  </si>
  <si>
    <t>Haraldsmindecup 16.-18 september SU budget</t>
  </si>
  <si>
    <t>FS udviklingscamp - uge ukendt (Natascha beskriver)</t>
  </si>
  <si>
    <t>SDV Budget</t>
  </si>
  <si>
    <t>Aversi</t>
  </si>
  <si>
    <t>FF Camp 6.-8. maj</t>
  </si>
  <si>
    <t>Avse-Mavse (FS Camp) 10.-12. juni</t>
  </si>
  <si>
    <t>Skærmflyvningskursus i forb. med præcision KC træning</t>
  </si>
  <si>
    <t>Crazeboogie (FF, Angle) 10.-14. august</t>
  </si>
  <si>
    <t>Aversi Budget</t>
  </si>
  <si>
    <t>VAF</t>
  </si>
  <si>
    <t>Alternativt DM i præc (9.-12. juni) Oksbøl budget SU</t>
  </si>
  <si>
    <t>VAF Budget</t>
  </si>
  <si>
    <t>ØFK</t>
  </si>
  <si>
    <t>ØFK Budget</t>
  </si>
  <si>
    <t>KFK</t>
  </si>
  <si>
    <t>Storflystævne (påske)</t>
  </si>
  <si>
    <t>2 flystævne x 3</t>
  </si>
  <si>
    <t>Skærmflyvningskursus</t>
  </si>
  <si>
    <t>S-2000 Budget</t>
  </si>
  <si>
    <t>WJ</t>
  </si>
  <si>
    <t>Elevboogie uge 28 (NJFK, SDV, FKNF, WJ, ÅFC)</t>
  </si>
  <si>
    <t xml:space="preserve">Opvisningsweekend (10.-12. juni) </t>
  </si>
  <si>
    <t>WJ Budget</t>
  </si>
  <si>
    <t>HLF</t>
  </si>
  <si>
    <t>HLF Budget</t>
  </si>
  <si>
    <t>OFC</t>
  </si>
  <si>
    <t>DFU Mix Cup / storflystævne</t>
  </si>
  <si>
    <t>CRW camp (30.-31. juli)</t>
  </si>
  <si>
    <t>Skærmflyvningskursus (30. april-1. maj)</t>
  </si>
  <si>
    <t>OFC Budget</t>
  </si>
  <si>
    <t>NJFK</t>
  </si>
  <si>
    <t>Temperatur boogie (uge 30)</t>
  </si>
  <si>
    <t>Vikingemesterskab (21.-22. maj) - SU budget</t>
  </si>
  <si>
    <t>NJFK Budget</t>
  </si>
  <si>
    <t>FKNF</t>
  </si>
  <si>
    <t>FKNF Budget</t>
  </si>
  <si>
    <t>HFK</t>
  </si>
  <si>
    <t>HFK Budget</t>
  </si>
  <si>
    <t>ÅFC</t>
  </si>
  <si>
    <t>50 års jubilæum</t>
  </si>
  <si>
    <t>ÅFC budget</t>
  </si>
  <si>
    <t>DFC</t>
  </si>
  <si>
    <t>DFC budget</t>
  </si>
  <si>
    <t>Aktivitetsudvalget i alt</t>
  </si>
  <si>
    <t>DOMMERE - BUDGET 2022</t>
  </si>
  <si>
    <t>Administration</t>
  </si>
  <si>
    <t>Formation</t>
  </si>
  <si>
    <t>Diverse</t>
  </si>
  <si>
    <t>Præcision</t>
  </si>
  <si>
    <t>Freefly</t>
  </si>
  <si>
    <t>Freefly i alt</t>
  </si>
  <si>
    <t>Dommere generelt</t>
  </si>
  <si>
    <t>InTime fornyelse</t>
  </si>
  <si>
    <t>Nordisk dommerseminar (X. pers)</t>
  </si>
  <si>
    <t>Dommeruddannelse (generelt)</t>
  </si>
  <si>
    <t>Dommere generelt i alt</t>
  </si>
  <si>
    <t>Disciplin udvalgene i alt</t>
  </si>
  <si>
    <t>IU &amp; MU - BUDGET 2022</t>
  </si>
  <si>
    <t>Instruktør- og Sikkerhedsudvalget</t>
  </si>
  <si>
    <t>Møder og administration</t>
  </si>
  <si>
    <t>Instruktør- og Sikkerhedsudvalg i alt</t>
  </si>
  <si>
    <t>Instruktørudvalget</t>
  </si>
  <si>
    <t xml:space="preserve">Møder og administration </t>
  </si>
  <si>
    <t xml:space="preserve">Instruktøreksamen/elevkursus/forkusus </t>
  </si>
  <si>
    <t>AFF/Tandem eksamineruddannelse</t>
  </si>
  <si>
    <t>Uddannelsesseminar</t>
  </si>
  <si>
    <t>Instruktørudvalg i alt</t>
  </si>
  <si>
    <t>Materieludvalget</t>
  </si>
  <si>
    <t>PIA deltagelse (deltagelse)</t>
  </si>
  <si>
    <t>Riggermøde</t>
  </si>
  <si>
    <t>Materieludvalget i alt</t>
  </si>
  <si>
    <t>IU &amp; MU i alt</t>
  </si>
  <si>
    <t>Antal købte elevblanketter i 2021</t>
  </si>
  <si>
    <t>Priser ved trappemodel</t>
  </si>
  <si>
    <t>Klub</t>
  </si>
  <si>
    <t>År</t>
  </si>
  <si>
    <t>1-49</t>
  </si>
  <si>
    <t>50-99</t>
  </si>
  <si>
    <t>100-149</t>
  </si>
  <si>
    <t>150-199</t>
  </si>
  <si>
    <t>Trappepris</t>
  </si>
  <si>
    <t>2021 pris</t>
  </si>
  <si>
    <t>Stk</t>
  </si>
  <si>
    <t xml:space="preserve">Pris </t>
  </si>
  <si>
    <t>Besparelse</t>
  </si>
  <si>
    <t>Aversi Faldskærms Club</t>
  </si>
  <si>
    <t>Odense Faldskærmscenter</t>
  </si>
  <si>
    <t>Faldskærmsklubben DFC</t>
  </si>
  <si>
    <t>Faldskærmsklubben DK</t>
  </si>
  <si>
    <t>Faldskærmsklubben Bornholm</t>
  </si>
  <si>
    <t>Kolding Faldskærmsklub</t>
  </si>
  <si>
    <t>Holstebro-Lindtorp Faldskærmsklub</t>
  </si>
  <si>
    <t>Jægerkorpsets Idrætsforening</t>
  </si>
  <si>
    <t>Nordsjællands Faldskærmsklub</t>
  </si>
  <si>
    <t>Nordjysk Faldskærms Klub</t>
  </si>
  <si>
    <t>Varde Faldskærmsklub</t>
  </si>
  <si>
    <t>Faldskærmsklubben West Jump</t>
  </si>
  <si>
    <t>Østjyllands Faldskærmsklub</t>
  </si>
  <si>
    <t>Århus Faldskærms Club</t>
  </si>
  <si>
    <t>Faldskærmsklubben Nordenfjords</t>
  </si>
  <si>
    <t>Herning Faldskærmsklub</t>
  </si>
  <si>
    <t>Tab på indtægtssiden</t>
  </si>
  <si>
    <t>Antal købte tandemerklæringer i 2021</t>
  </si>
  <si>
    <t>+ på indtægtssiden</t>
  </si>
  <si>
    <t>DM i CP - uge XX - XX</t>
  </si>
  <si>
    <t>DM i 8-way - uge 36 - FDK</t>
  </si>
  <si>
    <t>Elevpakker (se trappemodel 2022)</t>
  </si>
  <si>
    <t>Støtte løbende initiativer (+50.000 kr til disciplinudvikling)</t>
  </si>
  <si>
    <t>DM i Præc - uge 25 - Aalborg (Ny tekst)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</si>
</sst>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sz val="10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i/>
      <sz val="12"/>
      <color theme="1"/>
      <name val="Verdana"/>
      <family val="2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i/>
      <sz val="10"/>
      <color theme="1"/>
      <name val="Verdana"/>
      <family val="2"/>
    </font>
    <font>
      <i/>
      <sz val="9"/>
      <color theme="1"/>
      <name val="Verdana"/>
      <family val="2"/>
    </font>
    <font>
      <b/>
      <i/>
      <sz val="9"/>
      <color theme="1"/>
      <name val="Verdana"/>
      <family val="2"/>
    </font>
    <font>
      <sz val="10"/>
      <color rgb="FF000000"/>
      <name val="Verdana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i/>
      <sz val="10"/>
      <color rgb="FF000000"/>
      <name val="Verdana"/>
      <family val="2"/>
    </font>
    <font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sz val="11"/>
      <color rgb="FF000000"/>
      <name val="Inconsolata"/>
    </font>
    <font>
      <sz val="11"/>
      <color rgb="FF000000"/>
      <name val="Arial"/>
      <family val="2"/>
    </font>
    <font>
      <b/>
      <i/>
      <sz val="16"/>
      <color theme="1"/>
      <name val="Verdana"/>
      <family val="2"/>
    </font>
    <font>
      <b/>
      <i/>
      <sz val="9"/>
      <color rgb="FF000000"/>
      <name val="Verdana"/>
      <family val="2"/>
    </font>
    <font>
      <b/>
      <sz val="10"/>
      <name val="Verdana"/>
      <family val="2"/>
    </font>
    <font>
      <sz val="11"/>
      <color rgb="FF000000"/>
      <name val="Verdana"/>
      <family val="2"/>
    </font>
    <font>
      <i/>
      <sz val="10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Calibri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name val="Calibri"/>
    </font>
    <font>
      <b/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0"/>
      <name val="Verdana"/>
      <family val="2"/>
    </font>
    <font>
      <sz val="11"/>
      <color theme="1"/>
      <name val="Verdana"/>
      <family val="2"/>
    </font>
    <font>
      <b/>
      <sz val="10"/>
      <name val="Arial"/>
      <family val="2"/>
    </font>
    <font>
      <b/>
      <sz val="9"/>
      <color rgb="FFFF000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theme="1" tint="0.499984740745262"/>
        <bgColor rgb="FF7F7F7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rgb="FFB7B7B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0"/>
    <xf numFmtId="0" fontId="36" fillId="0" borderId="10"/>
  </cellStyleXfs>
  <cellXfs count="220">
    <xf numFmtId="0" fontId="0" fillId="0" borderId="0" xfId="0"/>
    <xf numFmtId="0" fontId="2" fillId="0" borderId="0" xfId="0" applyFont="1"/>
    <xf numFmtId="0" fontId="7" fillId="0" borderId="0" xfId="0" applyFont="1"/>
    <xf numFmtId="0" fontId="9" fillId="0" borderId="1" xfId="0" applyFont="1" applyBorder="1"/>
    <xf numFmtId="3" fontId="8" fillId="0" borderId="1" xfId="0" applyNumberFormat="1" applyFont="1" applyBorder="1"/>
    <xf numFmtId="3" fontId="10" fillId="5" borderId="1" xfId="0" applyNumberFormat="1" applyFont="1" applyFill="1" applyBorder="1"/>
    <xf numFmtId="3" fontId="8" fillId="0" borderId="2" xfId="0" applyNumberFormat="1" applyFont="1" applyBorder="1"/>
    <xf numFmtId="0" fontId="10" fillId="4" borderId="3" xfId="0" applyFont="1" applyFill="1" applyBorder="1"/>
    <xf numFmtId="0" fontId="8" fillId="4" borderId="4" xfId="0" applyFont="1" applyFill="1" applyBorder="1"/>
    <xf numFmtId="0" fontId="8" fillId="4" borderId="4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3" fontId="8" fillId="2" borderId="1" xfId="0" applyNumberFormat="1" applyFont="1" applyFill="1" applyBorder="1"/>
    <xf numFmtId="0" fontId="10" fillId="4" borderId="5" xfId="0" applyFont="1" applyFill="1" applyBorder="1" applyAlignment="1">
      <alignment horizontal="right"/>
    </xf>
    <xf numFmtId="0" fontId="10" fillId="2" borderId="3" xfId="0" applyFont="1" applyFill="1" applyBorder="1"/>
    <xf numFmtId="0" fontId="8" fillId="2" borderId="4" xfId="0" applyFont="1" applyFill="1" applyBorder="1"/>
    <xf numFmtId="0" fontId="10" fillId="2" borderId="5" xfId="0" applyFont="1" applyFill="1" applyBorder="1" applyAlignment="1">
      <alignment horizontal="right"/>
    </xf>
    <xf numFmtId="3" fontId="8" fillId="2" borderId="5" xfId="0" applyNumberFormat="1" applyFont="1" applyFill="1" applyBorder="1"/>
    <xf numFmtId="3" fontId="11" fillId="5" borderId="1" xfId="0" applyNumberFormat="1" applyFont="1" applyFill="1" applyBorder="1"/>
    <xf numFmtId="3" fontId="6" fillId="5" borderId="1" xfId="0" applyNumberFormat="1" applyFont="1" applyFill="1" applyBorder="1"/>
    <xf numFmtId="3" fontId="6" fillId="6" borderId="1" xfId="0" applyNumberFormat="1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/>
    <xf numFmtId="0" fontId="12" fillId="0" borderId="1" xfId="0" applyFont="1" applyBorder="1"/>
    <xf numFmtId="0" fontId="15" fillId="0" borderId="1" xfId="0" applyFont="1" applyBorder="1"/>
    <xf numFmtId="3" fontId="3" fillId="0" borderId="1" xfId="0" applyNumberFormat="1" applyFont="1" applyBorder="1"/>
    <xf numFmtId="0" fontId="14" fillId="0" borderId="1" xfId="0" applyFont="1" applyBorder="1"/>
    <xf numFmtId="0" fontId="16" fillId="0" borderId="1" xfId="0" applyFont="1" applyBorder="1" applyAlignment="1">
      <alignment horizontal="left"/>
    </xf>
    <xf numFmtId="3" fontId="15" fillId="0" borderId="1" xfId="0" applyNumberFormat="1" applyFont="1" applyBorder="1"/>
    <xf numFmtId="0" fontId="17" fillId="0" borderId="0" xfId="0" applyFont="1"/>
    <xf numFmtId="3" fontId="17" fillId="0" borderId="1" xfId="0" applyNumberFormat="1" applyFont="1" applyBorder="1"/>
    <xf numFmtId="3" fontId="21" fillId="0" borderId="1" xfId="0" applyNumberFormat="1" applyFont="1" applyBorder="1"/>
    <xf numFmtId="0" fontId="2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17" fillId="0" borderId="1" xfId="0" applyFont="1" applyBorder="1"/>
    <xf numFmtId="3" fontId="22" fillId="0" borderId="1" xfId="0" applyNumberFormat="1" applyFont="1" applyBorder="1"/>
    <xf numFmtId="0" fontId="24" fillId="0" borderId="0" xfId="0" applyFont="1"/>
    <xf numFmtId="3" fontId="24" fillId="0" borderId="0" xfId="0" applyNumberFormat="1" applyFont="1"/>
    <xf numFmtId="3" fontId="7" fillId="0" borderId="9" xfId="0" applyNumberFormat="1" applyFont="1" applyBorder="1"/>
    <xf numFmtId="0" fontId="3" fillId="0" borderId="0" xfId="0" applyFont="1"/>
    <xf numFmtId="3" fontId="3" fillId="0" borderId="9" xfId="0" applyNumberFormat="1" applyFont="1" applyBorder="1"/>
    <xf numFmtId="0" fontId="25" fillId="2" borderId="0" xfId="0" applyFont="1" applyFill="1"/>
    <xf numFmtId="0" fontId="26" fillId="2" borderId="0" xfId="0" applyFont="1" applyFill="1"/>
    <xf numFmtId="0" fontId="12" fillId="0" borderId="0" xfId="0" applyFont="1"/>
    <xf numFmtId="0" fontId="7" fillId="0" borderId="1" xfId="0" applyFont="1" applyBorder="1" applyAlignment="1">
      <alignment horizontal="left"/>
    </xf>
    <xf numFmtId="3" fontId="23" fillId="0" borderId="1" xfId="0" applyNumberFormat="1" applyFont="1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23" fillId="0" borderId="0" xfId="0" applyNumberFormat="1" applyFont="1"/>
    <xf numFmtId="0" fontId="23" fillId="0" borderId="1" xfId="0" applyFont="1" applyBorder="1"/>
    <xf numFmtId="3" fontId="28" fillId="0" borderId="0" xfId="0" applyNumberFormat="1" applyFont="1"/>
    <xf numFmtId="3" fontId="8" fillId="0" borderId="0" xfId="0" applyNumberFormat="1" applyFont="1"/>
    <xf numFmtId="3" fontId="7" fillId="0" borderId="0" xfId="0" applyNumberFormat="1" applyFont="1"/>
    <xf numFmtId="3" fontId="7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30" fillId="2" borderId="0" xfId="0" applyFont="1" applyFill="1"/>
    <xf numFmtId="0" fontId="31" fillId="0" borderId="0" xfId="0" applyFont="1"/>
    <xf numFmtId="0" fontId="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31" fillId="0" borderId="1" xfId="0" applyFont="1" applyBorder="1"/>
    <xf numFmtId="3" fontId="31" fillId="0" borderId="1" xfId="0" applyNumberFormat="1" applyFont="1" applyBorder="1" applyAlignment="1">
      <alignment horizontal="right"/>
    </xf>
    <xf numFmtId="0" fontId="31" fillId="0" borderId="1" xfId="0" applyFont="1" applyBorder="1" applyAlignment="1">
      <alignment horizontal="right"/>
    </xf>
    <xf numFmtId="0" fontId="6" fillId="0" borderId="1" xfId="0" applyFont="1" applyBorder="1"/>
    <xf numFmtId="3" fontId="32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33" fillId="0" borderId="0" xfId="0" applyFont="1"/>
    <xf numFmtId="0" fontId="21" fillId="0" borderId="1" xfId="0" applyFont="1" applyBorder="1"/>
    <xf numFmtId="3" fontId="3" fillId="11" borderId="2" xfId="0" applyNumberFormat="1" applyFont="1" applyFill="1" applyBorder="1"/>
    <xf numFmtId="0" fontId="6" fillId="11" borderId="7" xfId="0" applyFont="1" applyFill="1" applyBorder="1"/>
    <xf numFmtId="0" fontId="7" fillId="11" borderId="8" xfId="0" applyFont="1" applyFill="1" applyBorder="1" applyAlignment="1">
      <alignment horizontal="left"/>
    </xf>
    <xf numFmtId="3" fontId="23" fillId="11" borderId="9" xfId="0" applyNumberFormat="1" applyFont="1" applyFill="1" applyBorder="1"/>
    <xf numFmtId="3" fontId="29" fillId="11" borderId="1" xfId="0" applyNumberFormat="1" applyFont="1" applyFill="1" applyBorder="1" applyAlignment="1">
      <alignment horizontal="right"/>
    </xf>
    <xf numFmtId="0" fontId="8" fillId="14" borderId="1" xfId="0" applyFont="1" applyFill="1" applyBorder="1" applyAlignment="1">
      <alignment horizontal="left"/>
    </xf>
    <xf numFmtId="0" fontId="3" fillId="14" borderId="1" xfId="0" applyFont="1" applyFill="1" applyBorder="1" applyAlignment="1">
      <alignment horizontal="right"/>
    </xf>
    <xf numFmtId="0" fontId="19" fillId="11" borderId="1" xfId="0" applyFont="1" applyFill="1" applyBorder="1" applyAlignment="1">
      <alignment horizontal="right"/>
    </xf>
    <xf numFmtId="3" fontId="20" fillId="11" borderId="1" xfId="0" applyNumberFormat="1" applyFont="1" applyFill="1" applyBorder="1"/>
    <xf numFmtId="3" fontId="34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5" fillId="0" borderId="4" xfId="0" applyFont="1" applyBorder="1"/>
    <xf numFmtId="0" fontId="7" fillId="0" borderId="4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3" fontId="17" fillId="0" borderId="4" xfId="0" applyNumberFormat="1" applyFont="1" applyBorder="1"/>
    <xf numFmtId="0" fontId="21" fillId="0" borderId="3" xfId="0" applyFont="1" applyBorder="1" applyAlignment="1">
      <alignment horizontal="left"/>
    </xf>
    <xf numFmtId="3" fontId="21" fillId="0" borderId="5" xfId="0" applyNumberFormat="1" applyFont="1" applyBorder="1"/>
    <xf numFmtId="0" fontId="35" fillId="0" borderId="0" xfId="0" applyFont="1"/>
    <xf numFmtId="0" fontId="7" fillId="0" borderId="5" xfId="0" applyFont="1" applyBorder="1" applyAlignment="1">
      <alignment horizontal="left"/>
    </xf>
    <xf numFmtId="0" fontId="36" fillId="0" borderId="10" xfId="2"/>
    <xf numFmtId="0" fontId="36" fillId="15" borderId="10" xfId="2" applyFill="1"/>
    <xf numFmtId="0" fontId="37" fillId="0" borderId="10" xfId="2" applyFont="1"/>
    <xf numFmtId="17" fontId="38" fillId="0" borderId="10" xfId="2" quotePrefix="1" applyNumberFormat="1" applyFont="1"/>
    <xf numFmtId="0" fontId="38" fillId="0" borderId="10" xfId="2" applyFont="1"/>
    <xf numFmtId="0" fontId="36" fillId="16" borderId="11" xfId="2" applyFill="1" applyBorder="1"/>
    <xf numFmtId="17" fontId="0" fillId="0" borderId="0" xfId="0" quotePrefix="1" applyNumberFormat="1"/>
    <xf numFmtId="0" fontId="39" fillId="0" borderId="10" xfId="2" applyFont="1"/>
    <xf numFmtId="0" fontId="34" fillId="0" borderId="0" xfId="0" applyFont="1"/>
    <xf numFmtId="3" fontId="7" fillId="0" borderId="5" xfId="0" applyNumberFormat="1" applyFont="1" applyBorder="1" applyAlignment="1">
      <alignment horizontal="right"/>
    </xf>
    <xf numFmtId="0" fontId="40" fillId="0" borderId="0" xfId="0" applyFont="1"/>
    <xf numFmtId="0" fontId="5" fillId="0" borderId="0" xfId="0" applyFont="1"/>
    <xf numFmtId="0" fontId="34" fillId="0" borderId="1" xfId="0" applyFont="1" applyBorder="1"/>
    <xf numFmtId="3" fontId="34" fillId="0" borderId="1" xfId="0" applyNumberFormat="1" applyFont="1" applyBorder="1"/>
    <xf numFmtId="3" fontId="41" fillId="0" borderId="1" xfId="0" applyNumberFormat="1" applyFont="1" applyBorder="1"/>
    <xf numFmtId="0" fontId="43" fillId="0" borderId="5" xfId="0" applyFont="1" applyBorder="1"/>
    <xf numFmtId="0" fontId="42" fillId="0" borderId="3" xfId="0" applyFont="1" applyBorder="1" applyAlignment="1">
      <alignment horizontal="left"/>
    </xf>
    <xf numFmtId="3" fontId="34" fillId="0" borderId="12" xfId="0" applyNumberFormat="1" applyFont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right"/>
    </xf>
    <xf numFmtId="0" fontId="12" fillId="2" borderId="10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4" borderId="8" xfId="0" applyFont="1" applyFill="1" applyBorder="1" applyAlignment="1">
      <alignment horizontal="right"/>
    </xf>
    <xf numFmtId="3" fontId="8" fillId="0" borderId="5" xfId="0" applyNumberFormat="1" applyFont="1" applyBorder="1"/>
    <xf numFmtId="0" fontId="16" fillId="0" borderId="3" xfId="0" applyFont="1" applyBorder="1" applyAlignment="1">
      <alignment horizontal="right"/>
    </xf>
    <xf numFmtId="3" fontId="15" fillId="0" borderId="5" xfId="0" applyNumberFormat="1" applyFont="1" applyBorder="1"/>
    <xf numFmtId="0" fontId="2" fillId="2" borderId="10" xfId="0" applyFont="1" applyFill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11" borderId="3" xfId="0" applyFont="1" applyFill="1" applyBorder="1" applyAlignment="1">
      <alignment horizontal="left"/>
    </xf>
    <xf numFmtId="0" fontId="14" fillId="11" borderId="4" xfId="0" applyFont="1" applyFill="1" applyBorder="1" applyAlignment="1">
      <alignment horizontal="left"/>
    </xf>
    <xf numFmtId="3" fontId="14" fillId="11" borderId="5" xfId="0" applyNumberFormat="1" applyFont="1" applyFill="1" applyBorder="1"/>
    <xf numFmtId="0" fontId="17" fillId="2" borderId="1" xfId="0" applyFont="1" applyFill="1" applyBorder="1"/>
    <xf numFmtId="3" fontId="21" fillId="11" borderId="5" xfId="0" applyNumberFormat="1" applyFont="1" applyFill="1" applyBorder="1"/>
    <xf numFmtId="0" fontId="7" fillId="11" borderId="4" xfId="0" applyFont="1" applyFill="1" applyBorder="1" applyAlignment="1">
      <alignment horizontal="left"/>
    </xf>
    <xf numFmtId="0" fontId="7" fillId="0" borderId="4" xfId="0" applyFont="1" applyBorder="1"/>
    <xf numFmtId="3" fontId="3" fillId="0" borderId="5" xfId="0" applyNumberFormat="1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3" fontId="21" fillId="0" borderId="4" xfId="0" applyNumberFormat="1" applyFont="1" applyBorder="1"/>
    <xf numFmtId="0" fontId="34" fillId="0" borderId="3" xfId="0" applyFont="1" applyBorder="1" applyAlignment="1">
      <alignment horizontal="left"/>
    </xf>
    <xf numFmtId="0" fontId="41" fillId="0" borderId="5" xfId="0" applyFont="1" applyBorder="1" applyAlignment="1">
      <alignment horizontal="left"/>
    </xf>
    <xf numFmtId="0" fontId="44" fillId="0" borderId="0" xfId="0" applyFont="1"/>
    <xf numFmtId="0" fontId="39" fillId="0" borderId="10" xfId="2" quotePrefix="1" applyFont="1"/>
    <xf numFmtId="3" fontId="3" fillId="2" borderId="10" xfId="0" applyNumberFormat="1" applyFont="1" applyFill="1" applyBorder="1"/>
    <xf numFmtId="0" fontId="36" fillId="0" borderId="1" xfId="2" applyBorder="1"/>
    <xf numFmtId="17" fontId="0" fillId="0" borderId="1" xfId="0" quotePrefix="1" applyNumberFormat="1" applyBorder="1" applyAlignment="1">
      <alignment horizontal="center"/>
    </xf>
    <xf numFmtId="0" fontId="36" fillId="15" borderId="1" xfId="2" applyFill="1" applyBorder="1" applyAlignment="1">
      <alignment horizontal="center"/>
    </xf>
    <xf numFmtId="0" fontId="36" fillId="0" borderId="1" xfId="2" applyBorder="1" applyAlignment="1">
      <alignment horizontal="center"/>
    </xf>
    <xf numFmtId="0" fontId="0" fillId="0" borderId="1" xfId="0" applyBorder="1" applyAlignment="1">
      <alignment horizontal="center"/>
    </xf>
    <xf numFmtId="0" fontId="3" fillId="13" borderId="13" xfId="0" applyFont="1" applyFill="1" applyBorder="1" applyAlignment="1">
      <alignment horizontal="left"/>
    </xf>
    <xf numFmtId="0" fontId="3" fillId="7" borderId="14" xfId="0" applyFont="1" applyFill="1" applyBorder="1" applyAlignment="1">
      <alignment horizontal="right"/>
    </xf>
    <xf numFmtId="3" fontId="3" fillId="7" borderId="15" xfId="0" applyNumberFormat="1" applyFont="1" applyFill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0" fontId="6" fillId="5" borderId="3" xfId="0" applyFont="1" applyFill="1" applyBorder="1" applyAlignment="1">
      <alignment horizontal="left"/>
    </xf>
    <xf numFmtId="0" fontId="5" fillId="0" borderId="4" xfId="0" applyFont="1" applyBorder="1" applyAlignment="1"/>
    <xf numFmtId="0" fontId="5" fillId="0" borderId="5" xfId="0" applyFont="1" applyBorder="1" applyAlignment="1"/>
    <xf numFmtId="0" fontId="11" fillId="3" borderId="3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5" fillId="9" borderId="4" xfId="0" applyFont="1" applyFill="1" applyBorder="1" applyAlignment="1"/>
    <xf numFmtId="0" fontId="5" fillId="9" borderId="5" xfId="0" applyFont="1" applyFill="1" applyBorder="1" applyAlignment="1"/>
    <xf numFmtId="0" fontId="6" fillId="10" borderId="3" xfId="0" applyFont="1" applyFill="1" applyBorder="1" applyAlignment="1">
      <alignment horizontal="center"/>
    </xf>
    <xf numFmtId="0" fontId="5" fillId="11" borderId="4" xfId="0" applyFont="1" applyFill="1" applyBorder="1" applyAlignment="1"/>
    <xf numFmtId="0" fontId="5" fillId="11" borderId="5" xfId="0" applyFont="1" applyFill="1" applyBorder="1" applyAlignment="1"/>
    <xf numFmtId="0" fontId="8" fillId="0" borderId="3" xfId="0" applyFont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5" fillId="0" borderId="8" xfId="0" applyFont="1" applyBorder="1" applyAlignment="1"/>
    <xf numFmtId="0" fontId="5" fillId="0" borderId="9" xfId="0" applyFont="1" applyBorder="1" applyAlignment="1"/>
    <xf numFmtId="0" fontId="8" fillId="4" borderId="7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13" fillId="9" borderId="6" xfId="0" applyFont="1" applyFill="1" applyBorder="1" applyAlignment="1">
      <alignment horizontal="center"/>
    </xf>
    <xf numFmtId="0" fontId="5" fillId="9" borderId="6" xfId="0" applyFont="1" applyFill="1" applyBorder="1" applyAlignment="1"/>
    <xf numFmtId="0" fontId="7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>
      <alignment horizontal="left"/>
    </xf>
    <xf numFmtId="0" fontId="13" fillId="9" borderId="0" xfId="0" applyFont="1" applyFill="1" applyAlignment="1">
      <alignment horizontal="center"/>
    </xf>
    <xf numFmtId="0" fontId="0" fillId="9" borderId="0" xfId="0" applyFill="1" applyAlignment="1"/>
    <xf numFmtId="0" fontId="6" fillId="11" borderId="7" xfId="0" applyFont="1" applyFill="1" applyBorder="1" applyAlignment="1">
      <alignment horizontal="left"/>
    </xf>
    <xf numFmtId="0" fontId="5" fillId="11" borderId="8" xfId="0" applyFont="1" applyFill="1" applyBorder="1" applyAlignment="1"/>
    <xf numFmtId="0" fontId="5" fillId="11" borderId="9" xfId="0" applyFont="1" applyFill="1" applyBorder="1" applyAlignment="1"/>
    <xf numFmtId="0" fontId="13" fillId="9" borderId="7" xfId="0" applyFont="1" applyFill="1" applyBorder="1" applyAlignment="1">
      <alignment horizontal="center"/>
    </xf>
    <xf numFmtId="0" fontId="5" fillId="9" borderId="8" xfId="0" applyFont="1" applyFill="1" applyBorder="1" applyAlignment="1"/>
    <xf numFmtId="0" fontId="5" fillId="9" borderId="9" xfId="0" applyFont="1" applyFill="1" applyBorder="1" applyAlignment="1"/>
    <xf numFmtId="0" fontId="6" fillId="11" borderId="3" xfId="0" applyFont="1" applyFill="1" applyBorder="1" applyAlignment="1">
      <alignment horizontal="left"/>
    </xf>
    <xf numFmtId="0" fontId="8" fillId="12" borderId="3" xfId="0" applyFont="1" applyFill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12" borderId="7" xfId="0" applyFont="1" applyFill="1" applyBorder="1" applyAlignment="1">
      <alignment horizontal="left"/>
    </xf>
    <xf numFmtId="0" fontId="6" fillId="12" borderId="3" xfId="0" applyFont="1" applyFill="1" applyBorder="1" applyAlignment="1">
      <alignment horizontal="center"/>
    </xf>
    <xf numFmtId="0" fontId="8" fillId="14" borderId="3" xfId="0" applyFont="1" applyFill="1" applyBorder="1" applyAlignment="1">
      <alignment horizontal="left"/>
    </xf>
    <xf numFmtId="0" fontId="5" fillId="14" borderId="4" xfId="0" applyFont="1" applyFill="1" applyBorder="1" applyAlignment="1"/>
    <xf numFmtId="0" fontId="5" fillId="14" borderId="5" xfId="0" applyFont="1" applyFill="1" applyBorder="1" applyAlignment="1"/>
    <xf numFmtId="0" fontId="7" fillId="0" borderId="0" xfId="0" applyFont="1" applyAlignment="1">
      <alignment horizontal="center" wrapText="1"/>
    </xf>
    <xf numFmtId="0" fontId="8" fillId="14" borderId="4" xfId="0" applyFont="1" applyFill="1" applyBorder="1" applyAlignment="1">
      <alignment horizontal="left"/>
    </xf>
    <xf numFmtId="0" fontId="8" fillId="14" borderId="5" xfId="0" applyFont="1" applyFill="1" applyBorder="1" applyAlignment="1">
      <alignment horizontal="left"/>
    </xf>
    <xf numFmtId="0" fontId="2" fillId="0" borderId="5" xfId="0" applyFont="1" applyBorder="1" applyAlignment="1"/>
    <xf numFmtId="0" fontId="10" fillId="14" borderId="3" xfId="0" applyFont="1" applyFill="1" applyBorder="1" applyAlignment="1">
      <alignment horizontal="left"/>
    </xf>
    <xf numFmtId="0" fontId="2" fillId="14" borderId="4" xfId="0" applyFont="1" applyFill="1" applyBorder="1" applyAlignment="1"/>
    <xf numFmtId="0" fontId="2" fillId="14" borderId="5" xfId="0" applyFont="1" applyFill="1" applyBorder="1" applyAlignment="1"/>
    <xf numFmtId="0" fontId="18" fillId="9" borderId="6" xfId="0" applyFont="1" applyFill="1" applyBorder="1" applyAlignment="1">
      <alignment horizontal="center"/>
    </xf>
    <xf numFmtId="0" fontId="19" fillId="11" borderId="3" xfId="0" applyFont="1" applyFill="1" applyBorder="1" applyAlignment="1">
      <alignment horizontal="left" vertical="top"/>
    </xf>
    <xf numFmtId="0" fontId="20" fillId="11" borderId="3" xfId="0" applyFont="1" applyFill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20" fillId="11" borderId="4" xfId="0" applyFont="1" applyFill="1" applyBorder="1" applyAlignment="1">
      <alignment horizontal="left"/>
    </xf>
    <xf numFmtId="0" fontId="20" fillId="11" borderId="5" xfId="0" applyFont="1" applyFill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9" fillId="12" borderId="3" xfId="0" applyFont="1" applyFill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9" fillId="11" borderId="3" xfId="0" applyFont="1" applyFill="1" applyBorder="1" applyAlignment="1">
      <alignment horizontal="left"/>
    </xf>
    <xf numFmtId="0" fontId="34" fillId="0" borderId="3" xfId="0" applyFont="1" applyBorder="1" applyAlignment="1">
      <alignment horizontal="left"/>
    </xf>
    <xf numFmtId="0" fontId="41" fillId="0" borderId="3" xfId="0" applyFont="1" applyBorder="1" applyAlignment="1">
      <alignment horizontal="left"/>
    </xf>
    <xf numFmtId="0" fontId="38" fillId="0" borderId="10" xfId="2" applyFont="1" applyAlignment="1">
      <alignment horizontal="center"/>
    </xf>
  </cellXfs>
  <cellStyles count="3">
    <cellStyle name="Normal" xfId="0" builtinId="0"/>
    <cellStyle name="Normal 2" xfId="1" xr:uid="{8762EBC4-F1A6-4C19-BA7D-F2BE0B209846}"/>
    <cellStyle name="Normal 3" xfId="2" xr:uid="{DF229103-AD5A-4B2E-A014-0678B2CE15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tabSelected="1" workbookViewId="0">
      <selection activeCell="G7" sqref="G7"/>
    </sheetView>
  </sheetViews>
  <sheetFormatPr defaultColWidth="14.453125" defaultRowHeight="12.5"/>
  <cols>
    <col min="1" max="1" width="31" customWidth="1"/>
    <col min="2" max="2" width="10.26953125" customWidth="1"/>
    <col min="3" max="3" width="12.26953125" customWidth="1"/>
    <col min="4" max="4" width="15.453125" customWidth="1"/>
    <col min="5" max="5" width="20" customWidth="1"/>
    <col min="6" max="6" width="12.453125" customWidth="1"/>
    <col min="7" max="22" width="9.1796875" customWidth="1"/>
  </cols>
  <sheetData>
    <row r="1" spans="1:24" ht="13.5">
      <c r="A1" s="116"/>
      <c r="B1" s="116"/>
      <c r="C1" s="116"/>
      <c r="D1" s="117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"/>
      <c r="X1" s="1"/>
    </row>
    <row r="2" spans="1:24" ht="19.5">
      <c r="A2" s="159" t="s">
        <v>0</v>
      </c>
      <c r="B2" s="160"/>
      <c r="C2" s="160"/>
      <c r="D2" s="160"/>
      <c r="E2" s="161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"/>
      <c r="X2" s="1"/>
    </row>
    <row r="3" spans="1:24" ht="15">
      <c r="A3" s="162" t="s">
        <v>1</v>
      </c>
      <c r="B3" s="163"/>
      <c r="C3" s="163"/>
      <c r="D3" s="163"/>
      <c r="E3" s="164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"/>
      <c r="X3" s="1"/>
    </row>
    <row r="4" spans="1:24" ht="14">
      <c r="A4" s="165" t="s">
        <v>2</v>
      </c>
      <c r="B4" s="157"/>
      <c r="C4" s="3">
        <v>53</v>
      </c>
      <c r="D4" s="3">
        <v>1500</v>
      </c>
      <c r="E4" s="4">
        <f>SUM(C4*D4*12)</f>
        <v>954000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"/>
      <c r="X4" s="1"/>
    </row>
    <row r="5" spans="1:24" ht="14">
      <c r="A5" s="165" t="s">
        <v>232</v>
      </c>
      <c r="B5" s="157"/>
      <c r="C5" s="3">
        <v>0</v>
      </c>
      <c r="D5" s="3">
        <f>SUM('Trappemodel 2022'!E20)</f>
        <v>2043</v>
      </c>
      <c r="E5" s="4">
        <f>SUM('Trappemodel 2022'!H20)</f>
        <v>538026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"/>
      <c r="X5" s="1"/>
    </row>
    <row r="6" spans="1:24" ht="14">
      <c r="A6" s="165" t="s">
        <v>3</v>
      </c>
      <c r="B6" s="157"/>
      <c r="C6" s="3">
        <v>200</v>
      </c>
      <c r="D6" s="3">
        <v>2000</v>
      </c>
      <c r="E6" s="4">
        <f t="shared" ref="E6" si="0">SUM(C6*D6)</f>
        <v>400000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"/>
      <c r="X6" s="1"/>
    </row>
    <row r="7" spans="1:24" ht="14">
      <c r="A7" s="165" t="s">
        <v>4</v>
      </c>
      <c r="B7" s="156"/>
      <c r="C7" s="156"/>
      <c r="D7" s="157"/>
      <c r="E7" s="4">
        <v>1422000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"/>
      <c r="X7" s="1"/>
    </row>
    <row r="8" spans="1:24" ht="14">
      <c r="A8" s="165" t="s">
        <v>5</v>
      </c>
      <c r="B8" s="156"/>
      <c r="C8" s="156"/>
      <c r="D8" s="157"/>
      <c r="E8" s="4">
        <v>150000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"/>
      <c r="X8" s="1"/>
    </row>
    <row r="9" spans="1:24" ht="14">
      <c r="A9" s="166" t="s">
        <v>6</v>
      </c>
      <c r="B9" s="156"/>
      <c r="C9" s="156"/>
      <c r="D9" s="157"/>
      <c r="E9" s="5">
        <f>SUM(E4:E8)</f>
        <v>3464026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"/>
      <c r="X9" s="1"/>
    </row>
    <row r="10" spans="1:24" ht="15">
      <c r="A10" s="167" t="s">
        <v>7</v>
      </c>
      <c r="B10" s="168"/>
      <c r="C10" s="168"/>
      <c r="D10" s="168"/>
      <c r="E10" s="169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"/>
      <c r="X10" s="1"/>
    </row>
    <row r="11" spans="1:24" ht="14">
      <c r="A11" s="119" t="s">
        <v>8</v>
      </c>
      <c r="B11" s="120"/>
      <c r="C11" s="120"/>
      <c r="D11" s="121"/>
      <c r="E11" s="6">
        <f>SUM('Best.-Adm.'!B13)</f>
        <v>1630000</v>
      </c>
      <c r="F11" s="143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"/>
      <c r="X11" s="1"/>
    </row>
    <row r="12" spans="1:24" ht="14">
      <c r="A12" s="119" t="s">
        <v>9</v>
      </c>
      <c r="B12" s="120"/>
      <c r="C12" s="120"/>
      <c r="D12" s="121"/>
      <c r="E12" s="6">
        <f>SUM('Best.-Adm.'!B33)</f>
        <v>168693</v>
      </c>
      <c r="F12" s="143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"/>
      <c r="X12" s="1"/>
    </row>
    <row r="13" spans="1:24" ht="14">
      <c r="A13" s="119" t="s">
        <v>10</v>
      </c>
      <c r="B13" s="120"/>
      <c r="C13" s="120"/>
      <c r="D13" s="121"/>
      <c r="E13" s="6">
        <f>SUM('Best.-Adm.'!B42)</f>
        <v>80000</v>
      </c>
      <c r="F13" s="143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"/>
      <c r="X13" s="1"/>
    </row>
    <row r="14" spans="1:24" ht="14">
      <c r="A14" s="119" t="s">
        <v>11</v>
      </c>
      <c r="B14" s="120"/>
      <c r="C14" s="120"/>
      <c r="D14" s="121"/>
      <c r="E14" s="6">
        <f>SUM('Best.-Adm.'!B38)</f>
        <v>20000</v>
      </c>
      <c r="F14" s="143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"/>
      <c r="X14" s="1"/>
    </row>
    <row r="15" spans="1:24" ht="14">
      <c r="A15" s="119" t="s">
        <v>12</v>
      </c>
      <c r="B15" s="120"/>
      <c r="C15" s="120"/>
      <c r="D15" s="121"/>
      <c r="E15" s="6">
        <f>SUM('Best.-Adm.'!B19)</f>
        <v>65000</v>
      </c>
      <c r="F15" s="143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"/>
      <c r="X15" s="1"/>
    </row>
    <row r="16" spans="1:24" ht="14">
      <c r="A16" s="119" t="s">
        <v>13</v>
      </c>
      <c r="B16" s="120"/>
      <c r="C16" s="120"/>
      <c r="D16" s="121"/>
      <c r="E16" s="6">
        <f>SUM('Best.-Adm.'!B23)</f>
        <v>45000</v>
      </c>
      <c r="F16" s="143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"/>
      <c r="X16" s="1"/>
    </row>
    <row r="17" spans="1:24" ht="14">
      <c r="A17" s="170" t="s">
        <v>14</v>
      </c>
      <c r="B17" s="168"/>
      <c r="C17" s="168"/>
      <c r="D17" s="121"/>
      <c r="E17" s="6">
        <f>SUM('Best.-Adm.'!B27)</f>
        <v>60000</v>
      </c>
      <c r="F17" s="143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"/>
      <c r="X17" s="1"/>
    </row>
    <row r="18" spans="1:24" ht="14">
      <c r="A18" s="7" t="s">
        <v>15</v>
      </c>
      <c r="B18" s="8"/>
      <c r="C18" s="8"/>
      <c r="D18" s="9"/>
      <c r="E18" s="4">
        <f>SUM(SU!E54)</f>
        <v>996000</v>
      </c>
      <c r="F18" s="143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"/>
      <c r="X18" s="1"/>
    </row>
    <row r="19" spans="1:24" ht="14">
      <c r="A19" s="7" t="s">
        <v>16</v>
      </c>
      <c r="B19" s="8"/>
      <c r="C19" s="8"/>
      <c r="D19" s="10"/>
      <c r="E19" s="11">
        <f>AU!C93</f>
        <v>271500</v>
      </c>
      <c r="F19" s="143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"/>
      <c r="X19" s="1"/>
    </row>
    <row r="20" spans="1:24" ht="14">
      <c r="A20" s="7" t="s">
        <v>17</v>
      </c>
      <c r="B20" s="8"/>
      <c r="C20" s="8"/>
      <c r="D20" s="12"/>
      <c r="E20" s="122">
        <f>Dommere!D29</f>
        <v>46000</v>
      </c>
      <c r="F20" s="143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"/>
      <c r="X20" s="1"/>
    </row>
    <row r="21" spans="1:24" ht="14">
      <c r="A21" s="13" t="s">
        <v>18</v>
      </c>
      <c r="B21" s="14"/>
      <c r="C21" s="14"/>
      <c r="D21" s="15"/>
      <c r="E21" s="16">
        <f>'Ø-Udvalg'!C19</f>
        <v>68500</v>
      </c>
      <c r="F21" s="143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"/>
      <c r="X21" s="1"/>
    </row>
    <row r="22" spans="1:24" ht="14">
      <c r="A22" s="165" t="s">
        <v>19</v>
      </c>
      <c r="B22" s="156"/>
      <c r="C22" s="156"/>
      <c r="D22" s="157"/>
      <c r="E22" s="4">
        <v>30000</v>
      </c>
      <c r="F22" s="143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"/>
      <c r="X22" s="1"/>
    </row>
    <row r="23" spans="1:24" ht="15">
      <c r="A23" s="171" t="s">
        <v>20</v>
      </c>
      <c r="B23" s="156"/>
      <c r="C23" s="156"/>
      <c r="D23" s="157"/>
      <c r="E23" s="17">
        <f>SUM(E11:E17)+E18+E19+E20+E21+E22</f>
        <v>3480693</v>
      </c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"/>
      <c r="X23" s="1"/>
    </row>
    <row r="24" spans="1:24" ht="15">
      <c r="A24" s="155" t="s">
        <v>21</v>
      </c>
      <c r="B24" s="156"/>
      <c r="C24" s="156"/>
      <c r="D24" s="157"/>
      <c r="E24" s="18">
        <f>SUM(E9-E23)</f>
        <v>-16667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"/>
      <c r="X24" s="1"/>
    </row>
    <row r="25" spans="1:24" ht="15">
      <c r="A25" s="155" t="s">
        <v>22</v>
      </c>
      <c r="B25" s="156"/>
      <c r="C25" s="156"/>
      <c r="D25" s="157"/>
      <c r="E25" s="18">
        <v>-10000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"/>
      <c r="X25" s="1"/>
    </row>
    <row r="26" spans="1:24" ht="15">
      <c r="A26" s="158" t="s">
        <v>23</v>
      </c>
      <c r="B26" s="156"/>
      <c r="C26" s="156"/>
      <c r="D26" s="157"/>
      <c r="E26" s="19">
        <f>SUM(E24+E25)</f>
        <v>-26667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"/>
      <c r="X26" s="1"/>
    </row>
    <row r="27" spans="1:24" ht="13.5">
      <c r="A27" s="116"/>
      <c r="B27" s="116"/>
      <c r="C27" s="116"/>
      <c r="D27" s="117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"/>
      <c r="X27" s="1"/>
    </row>
    <row r="28" spans="1:24" ht="13.5">
      <c r="A28" s="116"/>
      <c r="B28" s="116"/>
      <c r="C28" s="116"/>
      <c r="D28" s="117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"/>
      <c r="X28" s="1"/>
    </row>
    <row r="29" spans="1:24" ht="13.5">
      <c r="A29" s="116"/>
      <c r="B29" s="116"/>
      <c r="C29" s="116"/>
      <c r="D29" s="117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"/>
      <c r="X29" s="1"/>
    </row>
    <row r="30" spans="1:24" ht="13.5">
      <c r="A30" s="116"/>
      <c r="B30" s="116"/>
      <c r="C30" s="116"/>
      <c r="D30" s="117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"/>
      <c r="X30" s="1"/>
    </row>
    <row r="31" spans="1:24" ht="13.5">
      <c r="A31" s="116"/>
      <c r="B31" s="116"/>
      <c r="C31" s="116"/>
      <c r="D31" s="117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"/>
      <c r="X31" s="1"/>
    </row>
    <row r="32" spans="1:24" ht="13.5">
      <c r="A32" s="116"/>
      <c r="B32" s="116"/>
      <c r="C32" s="116"/>
      <c r="D32" s="117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"/>
      <c r="X32" s="1"/>
    </row>
    <row r="33" spans="1:24" ht="13.5">
      <c r="A33" s="116"/>
      <c r="B33" s="116"/>
      <c r="C33" s="116"/>
      <c r="D33" s="117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"/>
      <c r="X33" s="1"/>
    </row>
    <row r="34" spans="1:24" ht="13.5">
      <c r="A34" s="116"/>
      <c r="B34" s="116"/>
      <c r="C34" s="116"/>
      <c r="D34" s="117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"/>
      <c r="X34" s="1"/>
    </row>
    <row r="35" spans="1:24" ht="13.5">
      <c r="A35" s="116"/>
      <c r="B35" s="116"/>
      <c r="C35" s="116"/>
      <c r="D35" s="117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"/>
      <c r="X35" s="1"/>
    </row>
    <row r="36" spans="1:24" ht="13.5">
      <c r="A36" s="116"/>
      <c r="B36" s="116"/>
      <c r="C36" s="116"/>
      <c r="D36" s="117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"/>
      <c r="X36" s="1"/>
    </row>
    <row r="37" spans="1:24" ht="13.5">
      <c r="A37" s="116"/>
      <c r="B37" s="116"/>
      <c r="C37" s="116"/>
      <c r="D37" s="117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"/>
      <c r="X37" s="1"/>
    </row>
    <row r="38" spans="1:24" ht="13.5">
      <c r="A38" s="116"/>
      <c r="B38" s="116"/>
      <c r="C38" s="116"/>
      <c r="D38" s="117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"/>
      <c r="X38" s="1"/>
    </row>
    <row r="39" spans="1:24" ht="13.5">
      <c r="A39" s="116"/>
      <c r="B39" s="116"/>
      <c r="C39" s="116"/>
      <c r="D39" s="117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"/>
      <c r="X39" s="1"/>
    </row>
    <row r="40" spans="1:24" ht="13.5">
      <c r="A40" s="116"/>
      <c r="B40" s="116"/>
      <c r="C40" s="116"/>
      <c r="D40" s="117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"/>
      <c r="X40" s="1"/>
    </row>
    <row r="41" spans="1:24" ht="13.5">
      <c r="A41" s="116"/>
      <c r="B41" s="116"/>
      <c r="C41" s="116"/>
      <c r="D41" s="117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"/>
      <c r="X41" s="1"/>
    </row>
    <row r="42" spans="1:24" ht="13.5">
      <c r="A42" s="116"/>
      <c r="B42" s="116"/>
      <c r="C42" s="116"/>
      <c r="D42" s="117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"/>
      <c r="X42" s="1"/>
    </row>
    <row r="43" spans="1:24" ht="13.5">
      <c r="A43" s="116"/>
      <c r="B43" s="116"/>
      <c r="C43" s="116"/>
      <c r="D43" s="117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"/>
      <c r="X43" s="1"/>
    </row>
    <row r="44" spans="1:24" ht="13.5">
      <c r="A44" s="116"/>
      <c r="B44" s="116"/>
      <c r="C44" s="116"/>
      <c r="D44" s="117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"/>
      <c r="X44" s="1"/>
    </row>
    <row r="45" spans="1:24" ht="13.5">
      <c r="A45" s="116"/>
      <c r="B45" s="116"/>
      <c r="C45" s="116"/>
      <c r="D45" s="117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"/>
      <c r="X45" s="1"/>
    </row>
    <row r="46" spans="1:24" ht="13.5">
      <c r="A46" s="116"/>
      <c r="B46" s="116"/>
      <c r="C46" s="116"/>
      <c r="D46" s="117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"/>
      <c r="X46" s="1"/>
    </row>
    <row r="47" spans="1:24" ht="13.5">
      <c r="A47" s="116"/>
      <c r="B47" s="116"/>
      <c r="C47" s="116"/>
      <c r="D47" s="117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"/>
      <c r="X47" s="1"/>
    </row>
    <row r="48" spans="1:24" ht="13.5">
      <c r="A48" s="116"/>
      <c r="B48" s="116"/>
      <c r="C48" s="116"/>
      <c r="D48" s="117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"/>
      <c r="X48" s="1"/>
    </row>
    <row r="49" spans="1:24" ht="13.5">
      <c r="A49" s="116"/>
      <c r="B49" s="116"/>
      <c r="C49" s="116"/>
      <c r="D49" s="117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"/>
      <c r="X49" s="1"/>
    </row>
    <row r="50" spans="1:24" ht="13.5">
      <c r="A50" s="116"/>
      <c r="B50" s="116"/>
      <c r="C50" s="116"/>
      <c r="D50" s="117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"/>
      <c r="X50" s="1"/>
    </row>
    <row r="51" spans="1:24" ht="13.5">
      <c r="A51" s="116"/>
      <c r="B51" s="116"/>
      <c r="C51" s="116"/>
      <c r="D51" s="117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"/>
      <c r="X51" s="1"/>
    </row>
    <row r="52" spans="1:24" ht="13.5">
      <c r="A52" s="116"/>
      <c r="B52" s="116"/>
      <c r="C52" s="116"/>
      <c r="D52" s="117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"/>
      <c r="X52" s="1"/>
    </row>
    <row r="53" spans="1:24" ht="13.5">
      <c r="A53" s="116"/>
      <c r="B53" s="116"/>
      <c r="C53" s="116"/>
      <c r="D53" s="117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"/>
      <c r="X53" s="1"/>
    </row>
    <row r="54" spans="1:24" ht="13.5">
      <c r="A54" s="116"/>
      <c r="B54" s="116"/>
      <c r="C54" s="116"/>
      <c r="D54" s="117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"/>
      <c r="X54" s="1"/>
    </row>
    <row r="55" spans="1:24" ht="13.5">
      <c r="A55" s="116"/>
      <c r="B55" s="116"/>
      <c r="C55" s="116"/>
      <c r="D55" s="117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"/>
      <c r="X55" s="1"/>
    </row>
    <row r="56" spans="1:24" ht="13.5">
      <c r="A56" s="116"/>
      <c r="B56" s="116"/>
      <c r="C56" s="116"/>
      <c r="D56" s="117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"/>
      <c r="X56" s="1"/>
    </row>
    <row r="57" spans="1:24" ht="13.5">
      <c r="A57" s="116"/>
      <c r="B57" s="116"/>
      <c r="C57" s="116"/>
      <c r="D57" s="117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"/>
      <c r="X57" s="1"/>
    </row>
    <row r="58" spans="1:24" ht="13.5">
      <c r="A58" s="116"/>
      <c r="B58" s="116"/>
      <c r="C58" s="116"/>
      <c r="D58" s="117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"/>
      <c r="X58" s="1"/>
    </row>
    <row r="59" spans="1:24" ht="13.5">
      <c r="A59" s="116"/>
      <c r="B59" s="116"/>
      <c r="C59" s="116"/>
      <c r="D59" s="117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"/>
      <c r="X59" s="1"/>
    </row>
    <row r="60" spans="1:24" ht="13.5">
      <c r="A60" s="116"/>
      <c r="B60" s="116"/>
      <c r="C60" s="116"/>
      <c r="D60" s="117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"/>
      <c r="X60" s="1"/>
    </row>
    <row r="61" spans="1:24" ht="13.5">
      <c r="A61" s="116"/>
      <c r="B61" s="116"/>
      <c r="C61" s="116"/>
      <c r="D61" s="117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"/>
      <c r="X61" s="1"/>
    </row>
    <row r="62" spans="1:24" ht="13.5">
      <c r="A62" s="116"/>
      <c r="B62" s="116"/>
      <c r="C62" s="116"/>
      <c r="D62" s="117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"/>
      <c r="X62" s="1"/>
    </row>
    <row r="63" spans="1:24" ht="13.5">
      <c r="A63" s="116"/>
      <c r="B63" s="116"/>
      <c r="C63" s="116"/>
      <c r="D63" s="117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"/>
      <c r="X63" s="1"/>
    </row>
    <row r="64" spans="1:24" ht="13.5">
      <c r="A64" s="116"/>
      <c r="B64" s="116"/>
      <c r="C64" s="116"/>
      <c r="D64" s="117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"/>
      <c r="X64" s="1"/>
    </row>
    <row r="65" spans="1:24" ht="13.5">
      <c r="A65" s="116"/>
      <c r="B65" s="116"/>
      <c r="C65" s="116"/>
      <c r="D65" s="117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"/>
      <c r="X65" s="1"/>
    </row>
    <row r="66" spans="1:24" ht="13.5">
      <c r="A66" s="116"/>
      <c r="B66" s="116"/>
      <c r="C66" s="116"/>
      <c r="D66" s="117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"/>
      <c r="X66" s="1"/>
    </row>
    <row r="67" spans="1:24" ht="13.5">
      <c r="A67" s="116"/>
      <c r="B67" s="116"/>
      <c r="C67" s="116"/>
      <c r="D67" s="117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"/>
      <c r="X67" s="1"/>
    </row>
    <row r="68" spans="1:24" ht="13.5">
      <c r="A68" s="116"/>
      <c r="B68" s="116"/>
      <c r="C68" s="116"/>
      <c r="D68" s="117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"/>
      <c r="X68" s="1"/>
    </row>
    <row r="69" spans="1:24" ht="13.5">
      <c r="A69" s="116"/>
      <c r="B69" s="116"/>
      <c r="C69" s="116"/>
      <c r="D69" s="117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"/>
      <c r="X69" s="1"/>
    </row>
    <row r="70" spans="1:24" ht="13.5">
      <c r="A70" s="116"/>
      <c r="B70" s="116"/>
      <c r="C70" s="116"/>
      <c r="D70" s="117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"/>
      <c r="X70" s="1"/>
    </row>
    <row r="71" spans="1:24" ht="13.5">
      <c r="A71" s="116"/>
      <c r="B71" s="116"/>
      <c r="C71" s="116"/>
      <c r="D71" s="117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"/>
      <c r="X71" s="1"/>
    </row>
    <row r="72" spans="1:24" ht="13.5">
      <c r="A72" s="116"/>
      <c r="B72" s="116"/>
      <c r="C72" s="116"/>
      <c r="D72" s="117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"/>
      <c r="X72" s="1"/>
    </row>
    <row r="73" spans="1:24" ht="13.5">
      <c r="A73" s="116"/>
      <c r="B73" s="116"/>
      <c r="C73" s="116"/>
      <c r="D73" s="117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"/>
      <c r="X73" s="1"/>
    </row>
    <row r="74" spans="1:24" ht="13.5">
      <c r="A74" s="116"/>
      <c r="B74" s="116"/>
      <c r="C74" s="116"/>
      <c r="D74" s="117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"/>
      <c r="X74" s="1"/>
    </row>
    <row r="75" spans="1:24" ht="13.5">
      <c r="A75" s="116"/>
      <c r="B75" s="116"/>
      <c r="C75" s="116"/>
      <c r="D75" s="117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"/>
      <c r="X75" s="1"/>
    </row>
    <row r="76" spans="1:24" ht="13.5">
      <c r="A76" s="116"/>
      <c r="B76" s="116"/>
      <c r="C76" s="116"/>
      <c r="D76" s="117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"/>
      <c r="X76" s="1"/>
    </row>
    <row r="77" spans="1:24" ht="13.5">
      <c r="A77" s="116"/>
      <c r="B77" s="116"/>
      <c r="C77" s="116"/>
      <c r="D77" s="117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"/>
      <c r="X77" s="1"/>
    </row>
    <row r="78" spans="1:24" ht="13.5">
      <c r="A78" s="116"/>
      <c r="B78" s="116"/>
      <c r="C78" s="116"/>
      <c r="D78" s="117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"/>
      <c r="X78" s="1"/>
    </row>
    <row r="79" spans="1:24" ht="13.5">
      <c r="A79" s="116"/>
      <c r="B79" s="116"/>
      <c r="C79" s="116"/>
      <c r="D79" s="117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"/>
      <c r="X79" s="1"/>
    </row>
    <row r="80" spans="1:24" ht="13.5">
      <c r="A80" s="116"/>
      <c r="B80" s="116"/>
      <c r="C80" s="116"/>
      <c r="D80" s="117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"/>
      <c r="X80" s="1"/>
    </row>
    <row r="81" spans="1:24" ht="13.5">
      <c r="A81" s="116"/>
      <c r="B81" s="116"/>
      <c r="C81" s="116"/>
      <c r="D81" s="117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"/>
      <c r="X81" s="1"/>
    </row>
    <row r="82" spans="1:24" ht="13.5">
      <c r="A82" s="116"/>
      <c r="B82" s="116"/>
      <c r="C82" s="116"/>
      <c r="D82" s="117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"/>
      <c r="X82" s="1"/>
    </row>
    <row r="83" spans="1:24" ht="13.5">
      <c r="A83" s="116"/>
      <c r="B83" s="116"/>
      <c r="C83" s="116"/>
      <c r="D83" s="117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"/>
      <c r="X83" s="1"/>
    </row>
    <row r="84" spans="1:24" ht="13.5">
      <c r="A84" s="116"/>
      <c r="B84" s="116"/>
      <c r="C84" s="116"/>
      <c r="D84" s="117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"/>
      <c r="X84" s="1"/>
    </row>
    <row r="85" spans="1:24" ht="13.5">
      <c r="A85" s="116"/>
      <c r="B85" s="116"/>
      <c r="C85" s="116"/>
      <c r="D85" s="117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"/>
      <c r="X85" s="1"/>
    </row>
    <row r="86" spans="1:24" ht="13.5">
      <c r="A86" s="116"/>
      <c r="B86" s="116"/>
      <c r="C86" s="116"/>
      <c r="D86" s="117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"/>
      <c r="X86" s="1"/>
    </row>
    <row r="87" spans="1:24" ht="13.5">
      <c r="A87" s="116"/>
      <c r="B87" s="116"/>
      <c r="C87" s="116"/>
      <c r="D87" s="117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"/>
      <c r="X87" s="1"/>
    </row>
    <row r="88" spans="1:24" ht="13.5">
      <c r="A88" s="116"/>
      <c r="B88" s="116"/>
      <c r="C88" s="116"/>
      <c r="D88" s="117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"/>
      <c r="X88" s="1"/>
    </row>
    <row r="89" spans="1:24" ht="13.5">
      <c r="A89" s="116"/>
      <c r="B89" s="116"/>
      <c r="C89" s="116"/>
      <c r="D89" s="117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"/>
      <c r="X89" s="1"/>
    </row>
    <row r="90" spans="1:24" ht="13.5">
      <c r="A90" s="116"/>
      <c r="B90" s="116"/>
      <c r="C90" s="116"/>
      <c r="D90" s="117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"/>
      <c r="X90" s="1"/>
    </row>
    <row r="91" spans="1:24" ht="13.5">
      <c r="A91" s="116"/>
      <c r="B91" s="116"/>
      <c r="C91" s="116"/>
      <c r="D91" s="117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"/>
      <c r="X91" s="1"/>
    </row>
    <row r="92" spans="1:24" ht="13.5">
      <c r="A92" s="116"/>
      <c r="B92" s="116"/>
      <c r="C92" s="116"/>
      <c r="D92" s="117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"/>
      <c r="X92" s="1"/>
    </row>
    <row r="93" spans="1:24" ht="13.5">
      <c r="A93" s="116"/>
      <c r="B93" s="116"/>
      <c r="C93" s="116"/>
      <c r="D93" s="117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"/>
      <c r="X93" s="1"/>
    </row>
    <row r="94" spans="1:24" ht="13.5">
      <c r="A94" s="116"/>
      <c r="B94" s="116"/>
      <c r="C94" s="116"/>
      <c r="D94" s="117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"/>
      <c r="X94" s="1"/>
    </row>
    <row r="95" spans="1:24" ht="13.5">
      <c r="A95" s="116"/>
      <c r="B95" s="116"/>
      <c r="C95" s="116"/>
      <c r="D95" s="117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"/>
      <c r="X95" s="1"/>
    </row>
    <row r="96" spans="1:24" ht="13.5">
      <c r="A96" s="116"/>
      <c r="B96" s="116"/>
      <c r="C96" s="116"/>
      <c r="D96" s="117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"/>
      <c r="X96" s="1"/>
    </row>
    <row r="97" spans="1:24" ht="13.5">
      <c r="A97" s="116"/>
      <c r="B97" s="116"/>
      <c r="C97" s="116"/>
      <c r="D97" s="117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"/>
      <c r="X97" s="1"/>
    </row>
    <row r="98" spans="1:24" ht="13.5">
      <c r="A98" s="116"/>
      <c r="B98" s="116"/>
      <c r="C98" s="116"/>
      <c r="D98" s="117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"/>
      <c r="X98" s="1"/>
    </row>
    <row r="99" spans="1:24" ht="13.5">
      <c r="A99" s="116"/>
      <c r="B99" s="116"/>
      <c r="C99" s="116"/>
      <c r="D99" s="117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"/>
      <c r="X99" s="1"/>
    </row>
    <row r="100" spans="1:24" ht="13.5">
      <c r="A100" s="116"/>
      <c r="B100" s="116"/>
      <c r="C100" s="116"/>
      <c r="D100" s="117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"/>
      <c r="X100" s="1"/>
    </row>
    <row r="101" spans="1:24" ht="13.5">
      <c r="A101" s="116"/>
      <c r="B101" s="116"/>
      <c r="C101" s="116"/>
      <c r="D101" s="117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"/>
      <c r="X101" s="1"/>
    </row>
    <row r="102" spans="1:24" ht="13.5">
      <c r="A102" s="116"/>
      <c r="B102" s="116"/>
      <c r="C102" s="116"/>
      <c r="D102" s="117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"/>
      <c r="X102" s="1"/>
    </row>
    <row r="103" spans="1:24" ht="13.5">
      <c r="A103" s="116"/>
      <c r="B103" s="116"/>
      <c r="C103" s="116"/>
      <c r="D103" s="117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"/>
      <c r="X103" s="1"/>
    </row>
    <row r="104" spans="1:24" ht="13.5">
      <c r="A104" s="116"/>
      <c r="B104" s="116"/>
      <c r="C104" s="116"/>
      <c r="D104" s="117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"/>
      <c r="X104" s="1"/>
    </row>
    <row r="105" spans="1:24" ht="13.5">
      <c r="A105" s="116"/>
      <c r="B105" s="116"/>
      <c r="C105" s="116"/>
      <c r="D105" s="117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"/>
      <c r="X105" s="1"/>
    </row>
    <row r="106" spans="1:24" ht="13.5">
      <c r="A106" s="116"/>
      <c r="B106" s="116"/>
      <c r="C106" s="116"/>
      <c r="D106" s="117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"/>
      <c r="X106" s="1"/>
    </row>
    <row r="107" spans="1:24" ht="13.5">
      <c r="A107" s="116"/>
      <c r="B107" s="116"/>
      <c r="C107" s="116"/>
      <c r="D107" s="117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"/>
      <c r="X107" s="1"/>
    </row>
    <row r="108" spans="1:24" ht="13.5">
      <c r="A108" s="116"/>
      <c r="B108" s="116"/>
      <c r="C108" s="116"/>
      <c r="D108" s="117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"/>
      <c r="X108" s="1"/>
    </row>
    <row r="109" spans="1:24" ht="13.5">
      <c r="A109" s="116"/>
      <c r="B109" s="116"/>
      <c r="C109" s="116"/>
      <c r="D109" s="117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"/>
      <c r="X109" s="1"/>
    </row>
    <row r="110" spans="1:24" ht="13.5">
      <c r="A110" s="116"/>
      <c r="B110" s="116"/>
      <c r="C110" s="116"/>
      <c r="D110" s="117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"/>
      <c r="X110" s="1"/>
    </row>
    <row r="111" spans="1:24" ht="13.5">
      <c r="A111" s="116"/>
      <c r="B111" s="116"/>
      <c r="C111" s="116"/>
      <c r="D111" s="117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"/>
      <c r="X111" s="1"/>
    </row>
    <row r="112" spans="1:24" ht="13.5">
      <c r="A112" s="116"/>
      <c r="B112" s="116"/>
      <c r="C112" s="116"/>
      <c r="D112" s="117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"/>
      <c r="X112" s="1"/>
    </row>
    <row r="113" spans="1:24" ht="13.5">
      <c r="A113" s="116"/>
      <c r="B113" s="116"/>
      <c r="C113" s="116"/>
      <c r="D113" s="117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"/>
      <c r="X113" s="1"/>
    </row>
    <row r="114" spans="1:24" ht="13.5">
      <c r="A114" s="116"/>
      <c r="B114" s="116"/>
      <c r="C114" s="116"/>
      <c r="D114" s="117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"/>
      <c r="X114" s="1"/>
    </row>
    <row r="115" spans="1:24" ht="13.5">
      <c r="A115" s="116"/>
      <c r="B115" s="116"/>
      <c r="C115" s="116"/>
      <c r="D115" s="117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"/>
      <c r="X115" s="1"/>
    </row>
    <row r="116" spans="1:24" ht="13.5">
      <c r="A116" s="116"/>
      <c r="B116" s="116"/>
      <c r="C116" s="116"/>
      <c r="D116" s="117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"/>
      <c r="X116" s="1"/>
    </row>
    <row r="117" spans="1:24" ht="13.5">
      <c r="A117" s="116"/>
      <c r="B117" s="116"/>
      <c r="C117" s="116"/>
      <c r="D117" s="117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"/>
      <c r="X117" s="1"/>
    </row>
    <row r="118" spans="1:24" ht="13.5">
      <c r="A118" s="116"/>
      <c r="B118" s="116"/>
      <c r="C118" s="116"/>
      <c r="D118" s="117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"/>
      <c r="X118" s="1"/>
    </row>
    <row r="119" spans="1:24" ht="13.5">
      <c r="A119" s="116"/>
      <c r="B119" s="116"/>
      <c r="C119" s="116"/>
      <c r="D119" s="117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"/>
      <c r="X119" s="1"/>
    </row>
    <row r="120" spans="1:24" ht="13.5">
      <c r="A120" s="116"/>
      <c r="B120" s="116"/>
      <c r="C120" s="116"/>
      <c r="D120" s="117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"/>
      <c r="X120" s="1"/>
    </row>
    <row r="121" spans="1:24" ht="13.5">
      <c r="A121" s="116"/>
      <c r="B121" s="116"/>
      <c r="C121" s="116"/>
      <c r="D121" s="117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"/>
      <c r="X121" s="1"/>
    </row>
    <row r="122" spans="1:24" ht="13.5">
      <c r="A122" s="116"/>
      <c r="B122" s="116"/>
      <c r="C122" s="116"/>
      <c r="D122" s="117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"/>
      <c r="X122" s="1"/>
    </row>
    <row r="123" spans="1:24" ht="13.5">
      <c r="A123" s="116"/>
      <c r="B123" s="116"/>
      <c r="C123" s="116"/>
      <c r="D123" s="117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"/>
      <c r="X123" s="1"/>
    </row>
    <row r="124" spans="1:24" ht="13.5">
      <c r="A124" s="116"/>
      <c r="B124" s="116"/>
      <c r="C124" s="116"/>
      <c r="D124" s="117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"/>
      <c r="X124" s="1"/>
    </row>
    <row r="125" spans="1:24" ht="13.5">
      <c r="A125" s="116"/>
      <c r="B125" s="116"/>
      <c r="C125" s="116"/>
      <c r="D125" s="117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"/>
      <c r="X125" s="1"/>
    </row>
    <row r="126" spans="1:24" ht="13.5">
      <c r="A126" s="116"/>
      <c r="B126" s="116"/>
      <c r="C126" s="116"/>
      <c r="D126" s="117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"/>
      <c r="X126" s="1"/>
    </row>
    <row r="127" spans="1:24" ht="13.5">
      <c r="A127" s="116"/>
      <c r="B127" s="116"/>
      <c r="C127" s="116"/>
      <c r="D127" s="117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"/>
      <c r="X127" s="1"/>
    </row>
    <row r="128" spans="1:24" ht="13.5">
      <c r="A128" s="116"/>
      <c r="B128" s="116"/>
      <c r="C128" s="116"/>
      <c r="D128" s="117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"/>
      <c r="X128" s="1"/>
    </row>
    <row r="129" spans="1:24" ht="13.5">
      <c r="A129" s="116"/>
      <c r="B129" s="116"/>
      <c r="C129" s="116"/>
      <c r="D129" s="117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"/>
      <c r="X129" s="1"/>
    </row>
    <row r="130" spans="1:24" ht="13.5">
      <c r="A130" s="116"/>
      <c r="B130" s="116"/>
      <c r="C130" s="116"/>
      <c r="D130" s="117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"/>
      <c r="X130" s="1"/>
    </row>
    <row r="131" spans="1:24" ht="13.5">
      <c r="A131" s="116"/>
      <c r="B131" s="116"/>
      <c r="C131" s="116"/>
      <c r="D131" s="117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"/>
      <c r="X131" s="1"/>
    </row>
    <row r="132" spans="1:24" ht="13.5">
      <c r="A132" s="116"/>
      <c r="B132" s="116"/>
      <c r="C132" s="116"/>
      <c r="D132" s="117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"/>
      <c r="X132" s="1"/>
    </row>
    <row r="133" spans="1:24" ht="13.5">
      <c r="A133" s="116"/>
      <c r="B133" s="116"/>
      <c r="C133" s="116"/>
      <c r="D133" s="117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"/>
      <c r="X133" s="1"/>
    </row>
    <row r="134" spans="1:24" ht="13.5">
      <c r="A134" s="116"/>
      <c r="B134" s="116"/>
      <c r="C134" s="116"/>
      <c r="D134" s="117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"/>
      <c r="X134" s="1"/>
    </row>
    <row r="135" spans="1:24" ht="13.5">
      <c r="A135" s="116"/>
      <c r="B135" s="116"/>
      <c r="C135" s="116"/>
      <c r="D135" s="117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"/>
      <c r="X135" s="1"/>
    </row>
    <row r="136" spans="1:24" ht="13.5">
      <c r="A136" s="116"/>
      <c r="B136" s="116"/>
      <c r="C136" s="116"/>
      <c r="D136" s="117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"/>
      <c r="X136" s="1"/>
    </row>
    <row r="137" spans="1:24" ht="13.5">
      <c r="A137" s="116"/>
      <c r="B137" s="116"/>
      <c r="C137" s="116"/>
      <c r="D137" s="117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"/>
      <c r="X137" s="1"/>
    </row>
    <row r="138" spans="1:24" ht="13.5">
      <c r="A138" s="116"/>
      <c r="B138" s="116"/>
      <c r="C138" s="116"/>
      <c r="D138" s="117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"/>
      <c r="X138" s="1"/>
    </row>
    <row r="139" spans="1:24" ht="13.5">
      <c r="A139" s="116"/>
      <c r="B139" s="116"/>
      <c r="C139" s="116"/>
      <c r="D139" s="117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"/>
      <c r="X139" s="1"/>
    </row>
    <row r="140" spans="1:24" ht="13.5">
      <c r="A140" s="116"/>
      <c r="B140" s="116"/>
      <c r="C140" s="116"/>
      <c r="D140" s="117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"/>
      <c r="X140" s="1"/>
    </row>
    <row r="141" spans="1:24" ht="13.5">
      <c r="A141" s="116"/>
      <c r="B141" s="116"/>
      <c r="C141" s="116"/>
      <c r="D141" s="117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"/>
      <c r="X141" s="1"/>
    </row>
    <row r="142" spans="1:24" ht="13.5">
      <c r="A142" s="116"/>
      <c r="B142" s="116"/>
      <c r="C142" s="116"/>
      <c r="D142" s="117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"/>
      <c r="X142" s="1"/>
    </row>
    <row r="143" spans="1:24" ht="13.5">
      <c r="A143" s="116"/>
      <c r="B143" s="116"/>
      <c r="C143" s="116"/>
      <c r="D143" s="117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"/>
      <c r="X143" s="1"/>
    </row>
    <row r="144" spans="1:24" ht="13.5">
      <c r="A144" s="116"/>
      <c r="B144" s="116"/>
      <c r="C144" s="116"/>
      <c r="D144" s="117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"/>
      <c r="X144" s="1"/>
    </row>
    <row r="145" spans="1:24" ht="13.5">
      <c r="A145" s="116"/>
      <c r="B145" s="116"/>
      <c r="C145" s="116"/>
      <c r="D145" s="117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"/>
      <c r="X145" s="1"/>
    </row>
    <row r="146" spans="1:24" ht="13.5">
      <c r="A146" s="116"/>
      <c r="B146" s="116"/>
      <c r="C146" s="116"/>
      <c r="D146" s="117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"/>
      <c r="X146" s="1"/>
    </row>
    <row r="147" spans="1:24" ht="13.5">
      <c r="A147" s="116"/>
      <c r="B147" s="116"/>
      <c r="C147" s="116"/>
      <c r="D147" s="117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"/>
      <c r="X147" s="1"/>
    </row>
    <row r="148" spans="1:24" ht="13.5">
      <c r="A148" s="116"/>
      <c r="B148" s="116"/>
      <c r="C148" s="116"/>
      <c r="D148" s="117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"/>
      <c r="X148" s="1"/>
    </row>
    <row r="149" spans="1:24" ht="13.5">
      <c r="A149" s="116"/>
      <c r="B149" s="116"/>
      <c r="C149" s="116"/>
      <c r="D149" s="117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"/>
      <c r="X149" s="1"/>
    </row>
    <row r="150" spans="1:24" ht="13.5">
      <c r="A150" s="116"/>
      <c r="B150" s="116"/>
      <c r="C150" s="116"/>
      <c r="D150" s="117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"/>
      <c r="X150" s="1"/>
    </row>
    <row r="151" spans="1:24" ht="13.5">
      <c r="A151" s="116"/>
      <c r="B151" s="116"/>
      <c r="C151" s="116"/>
      <c r="D151" s="117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"/>
      <c r="X151" s="1"/>
    </row>
    <row r="152" spans="1:24" ht="13.5">
      <c r="A152" s="116"/>
      <c r="B152" s="116"/>
      <c r="C152" s="116"/>
      <c r="D152" s="117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"/>
      <c r="X152" s="1"/>
    </row>
    <row r="153" spans="1:24" ht="13.5">
      <c r="A153" s="116"/>
      <c r="B153" s="116"/>
      <c r="C153" s="116"/>
      <c r="D153" s="117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"/>
      <c r="X153" s="1"/>
    </row>
    <row r="154" spans="1:24" ht="13.5">
      <c r="A154" s="116"/>
      <c r="B154" s="116"/>
      <c r="C154" s="116"/>
      <c r="D154" s="117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"/>
      <c r="X154" s="1"/>
    </row>
    <row r="155" spans="1:24" ht="13.5">
      <c r="A155" s="116"/>
      <c r="B155" s="116"/>
      <c r="C155" s="116"/>
      <c r="D155" s="117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"/>
      <c r="X155" s="1"/>
    </row>
    <row r="156" spans="1:24" ht="13.5">
      <c r="A156" s="116"/>
      <c r="B156" s="116"/>
      <c r="C156" s="116"/>
      <c r="D156" s="117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"/>
      <c r="X156" s="1"/>
    </row>
    <row r="157" spans="1:24" ht="13.5">
      <c r="A157" s="116"/>
      <c r="B157" s="116"/>
      <c r="C157" s="116"/>
      <c r="D157" s="117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"/>
      <c r="X157" s="1"/>
    </row>
    <row r="158" spans="1:24" ht="13.5">
      <c r="A158" s="116"/>
      <c r="B158" s="116"/>
      <c r="C158" s="116"/>
      <c r="D158" s="117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"/>
      <c r="X158" s="1"/>
    </row>
    <row r="159" spans="1:24" ht="13.5">
      <c r="A159" s="116"/>
      <c r="B159" s="116"/>
      <c r="C159" s="116"/>
      <c r="D159" s="117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"/>
      <c r="X159" s="1"/>
    </row>
    <row r="160" spans="1:24" ht="13.5">
      <c r="A160" s="116"/>
      <c r="B160" s="116"/>
      <c r="C160" s="116"/>
      <c r="D160" s="117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"/>
      <c r="X160" s="1"/>
    </row>
    <row r="161" spans="1:24" ht="13.5">
      <c r="A161" s="116"/>
      <c r="B161" s="116"/>
      <c r="C161" s="116"/>
      <c r="D161" s="117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"/>
      <c r="X161" s="1"/>
    </row>
    <row r="162" spans="1:24" ht="13.5">
      <c r="A162" s="116"/>
      <c r="B162" s="116"/>
      <c r="C162" s="116"/>
      <c r="D162" s="117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"/>
      <c r="X162" s="1"/>
    </row>
    <row r="163" spans="1:24" ht="13.5">
      <c r="A163" s="116"/>
      <c r="B163" s="116"/>
      <c r="C163" s="116"/>
      <c r="D163" s="117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"/>
      <c r="X163" s="1"/>
    </row>
    <row r="164" spans="1:24" ht="13.5">
      <c r="A164" s="116"/>
      <c r="B164" s="116"/>
      <c r="C164" s="116"/>
      <c r="D164" s="117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"/>
      <c r="X164" s="1"/>
    </row>
    <row r="165" spans="1:24" ht="13.5">
      <c r="A165" s="116"/>
      <c r="B165" s="116"/>
      <c r="C165" s="116"/>
      <c r="D165" s="117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"/>
      <c r="X165" s="1"/>
    </row>
    <row r="166" spans="1:24" ht="13.5">
      <c r="A166" s="116"/>
      <c r="B166" s="116"/>
      <c r="C166" s="116"/>
      <c r="D166" s="117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"/>
      <c r="X166" s="1"/>
    </row>
    <row r="167" spans="1:24" ht="13.5">
      <c r="A167" s="116"/>
      <c r="B167" s="116"/>
      <c r="C167" s="116"/>
      <c r="D167" s="117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"/>
      <c r="X167" s="1"/>
    </row>
    <row r="168" spans="1:24" ht="13.5">
      <c r="A168" s="116"/>
      <c r="B168" s="116"/>
      <c r="C168" s="116"/>
      <c r="D168" s="117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"/>
      <c r="X168" s="1"/>
    </row>
    <row r="169" spans="1:24" ht="13.5">
      <c r="A169" s="116"/>
      <c r="B169" s="116"/>
      <c r="C169" s="116"/>
      <c r="D169" s="117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"/>
      <c r="X169" s="1"/>
    </row>
    <row r="170" spans="1:24" ht="13.5">
      <c r="A170" s="116"/>
      <c r="B170" s="116"/>
      <c r="C170" s="116"/>
      <c r="D170" s="117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"/>
      <c r="X170" s="1"/>
    </row>
    <row r="171" spans="1:24" ht="13.5">
      <c r="A171" s="116"/>
      <c r="B171" s="116"/>
      <c r="C171" s="116"/>
      <c r="D171" s="117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"/>
      <c r="X171" s="1"/>
    </row>
    <row r="172" spans="1:24" ht="13.5">
      <c r="A172" s="116"/>
      <c r="B172" s="116"/>
      <c r="C172" s="116"/>
      <c r="D172" s="117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"/>
      <c r="X172" s="1"/>
    </row>
    <row r="173" spans="1:24" ht="13.5">
      <c r="A173" s="116"/>
      <c r="B173" s="116"/>
      <c r="C173" s="116"/>
      <c r="D173" s="117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"/>
      <c r="X173" s="1"/>
    </row>
    <row r="174" spans="1:24" ht="13.5">
      <c r="A174" s="116"/>
      <c r="B174" s="116"/>
      <c r="C174" s="116"/>
      <c r="D174" s="117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"/>
      <c r="X174" s="1"/>
    </row>
    <row r="175" spans="1:24" ht="13.5">
      <c r="A175" s="116"/>
      <c r="B175" s="116"/>
      <c r="C175" s="116"/>
      <c r="D175" s="117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"/>
      <c r="X175" s="1"/>
    </row>
    <row r="176" spans="1:24" ht="13.5">
      <c r="A176" s="116"/>
      <c r="B176" s="116"/>
      <c r="C176" s="116"/>
      <c r="D176" s="117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"/>
      <c r="X176" s="1"/>
    </row>
    <row r="177" spans="1:24" ht="13.5">
      <c r="A177" s="116"/>
      <c r="B177" s="116"/>
      <c r="C177" s="116"/>
      <c r="D177" s="117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"/>
      <c r="X177" s="1"/>
    </row>
    <row r="178" spans="1:24" ht="13.5">
      <c r="A178" s="116"/>
      <c r="B178" s="116"/>
      <c r="C178" s="116"/>
      <c r="D178" s="117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"/>
      <c r="X178" s="1"/>
    </row>
    <row r="179" spans="1:24" ht="13.5">
      <c r="A179" s="116"/>
      <c r="B179" s="116"/>
      <c r="C179" s="116"/>
      <c r="D179" s="117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"/>
      <c r="X179" s="1"/>
    </row>
    <row r="180" spans="1:24" ht="13.5">
      <c r="A180" s="116"/>
      <c r="B180" s="116"/>
      <c r="C180" s="116"/>
      <c r="D180" s="117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"/>
      <c r="X180" s="1"/>
    </row>
    <row r="181" spans="1:24" ht="13.5">
      <c r="A181" s="116"/>
      <c r="B181" s="116"/>
      <c r="C181" s="116"/>
      <c r="D181" s="117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"/>
      <c r="X181" s="1"/>
    </row>
    <row r="182" spans="1:24" ht="13.5">
      <c r="A182" s="116"/>
      <c r="B182" s="116"/>
      <c r="C182" s="116"/>
      <c r="D182" s="117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"/>
      <c r="X182" s="1"/>
    </row>
    <row r="183" spans="1:24" ht="13.5">
      <c r="A183" s="116"/>
      <c r="B183" s="116"/>
      <c r="C183" s="116"/>
      <c r="D183" s="117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"/>
      <c r="X183" s="1"/>
    </row>
    <row r="184" spans="1:24" ht="13.5">
      <c r="A184" s="116"/>
      <c r="B184" s="116"/>
      <c r="C184" s="116"/>
      <c r="D184" s="117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"/>
      <c r="X184" s="1"/>
    </row>
    <row r="185" spans="1:24" ht="13.5">
      <c r="A185" s="116"/>
      <c r="B185" s="116"/>
      <c r="C185" s="116"/>
      <c r="D185" s="117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"/>
      <c r="X185" s="1"/>
    </row>
    <row r="186" spans="1:24" ht="13.5">
      <c r="A186" s="116"/>
      <c r="B186" s="116"/>
      <c r="C186" s="116"/>
      <c r="D186" s="117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"/>
      <c r="X186" s="1"/>
    </row>
    <row r="187" spans="1:24" ht="13.5">
      <c r="A187" s="116"/>
      <c r="B187" s="116"/>
      <c r="C187" s="116"/>
      <c r="D187" s="117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"/>
      <c r="X187" s="1"/>
    </row>
    <row r="188" spans="1:24" ht="13.5">
      <c r="A188" s="116"/>
      <c r="B188" s="116"/>
      <c r="C188" s="116"/>
      <c r="D188" s="117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"/>
      <c r="X188" s="1"/>
    </row>
    <row r="189" spans="1:24" ht="13.5">
      <c r="A189" s="116"/>
      <c r="B189" s="116"/>
      <c r="C189" s="116"/>
      <c r="D189" s="117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"/>
      <c r="X189" s="1"/>
    </row>
    <row r="190" spans="1:24" ht="13.5">
      <c r="A190" s="116"/>
      <c r="B190" s="116"/>
      <c r="C190" s="116"/>
      <c r="D190" s="117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"/>
      <c r="X190" s="1"/>
    </row>
    <row r="191" spans="1:24" ht="13.5">
      <c r="A191" s="116"/>
      <c r="B191" s="116"/>
      <c r="C191" s="116"/>
      <c r="D191" s="117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"/>
      <c r="X191" s="1"/>
    </row>
    <row r="192" spans="1:24" ht="13.5">
      <c r="A192" s="116"/>
      <c r="B192" s="116"/>
      <c r="C192" s="116"/>
      <c r="D192" s="117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"/>
      <c r="X192" s="1"/>
    </row>
    <row r="193" spans="1:24" ht="13.5">
      <c r="A193" s="116"/>
      <c r="B193" s="116"/>
      <c r="C193" s="116"/>
      <c r="D193" s="117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"/>
      <c r="X193" s="1"/>
    </row>
    <row r="194" spans="1:24" ht="13.5">
      <c r="A194" s="116"/>
      <c r="B194" s="116"/>
      <c r="C194" s="116"/>
      <c r="D194" s="117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"/>
      <c r="X194" s="1"/>
    </row>
    <row r="195" spans="1:24" ht="13.5">
      <c r="A195" s="116"/>
      <c r="B195" s="116"/>
      <c r="C195" s="116"/>
      <c r="D195" s="117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"/>
      <c r="X195" s="1"/>
    </row>
    <row r="196" spans="1:24" ht="13.5">
      <c r="A196" s="116"/>
      <c r="B196" s="116"/>
      <c r="C196" s="116"/>
      <c r="D196" s="117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"/>
      <c r="X196" s="1"/>
    </row>
    <row r="197" spans="1:24" ht="13.5">
      <c r="A197" s="116"/>
      <c r="B197" s="116"/>
      <c r="C197" s="116"/>
      <c r="D197" s="117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"/>
      <c r="X197" s="1"/>
    </row>
    <row r="198" spans="1:24" ht="13.5">
      <c r="A198" s="116"/>
      <c r="B198" s="116"/>
      <c r="C198" s="116"/>
      <c r="D198" s="117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"/>
      <c r="X198" s="1"/>
    </row>
    <row r="199" spans="1:24" ht="13.5">
      <c r="A199" s="116"/>
      <c r="B199" s="116"/>
      <c r="C199" s="116"/>
      <c r="D199" s="117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"/>
      <c r="X199" s="1"/>
    </row>
    <row r="200" spans="1:24" ht="13.5">
      <c r="A200" s="116"/>
      <c r="B200" s="116"/>
      <c r="C200" s="116"/>
      <c r="D200" s="117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"/>
      <c r="X200" s="1"/>
    </row>
    <row r="201" spans="1:24" ht="13.5">
      <c r="A201" s="116"/>
      <c r="B201" s="116"/>
      <c r="C201" s="116"/>
      <c r="D201" s="117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"/>
      <c r="X201" s="1"/>
    </row>
    <row r="202" spans="1:24" ht="13.5">
      <c r="A202" s="116"/>
      <c r="B202" s="116"/>
      <c r="C202" s="116"/>
      <c r="D202" s="117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"/>
      <c r="X202" s="1"/>
    </row>
    <row r="203" spans="1:24" ht="13.5">
      <c r="A203" s="116"/>
      <c r="B203" s="116"/>
      <c r="C203" s="116"/>
      <c r="D203" s="117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"/>
      <c r="X203" s="1"/>
    </row>
    <row r="204" spans="1:24" ht="13.5">
      <c r="A204" s="116"/>
      <c r="B204" s="116"/>
      <c r="C204" s="116"/>
      <c r="D204" s="117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"/>
      <c r="X204" s="1"/>
    </row>
    <row r="205" spans="1:24" ht="13.5">
      <c r="A205" s="116"/>
      <c r="B205" s="116"/>
      <c r="C205" s="116"/>
      <c r="D205" s="117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"/>
      <c r="X205" s="1"/>
    </row>
    <row r="206" spans="1:24" ht="13.5">
      <c r="A206" s="116"/>
      <c r="B206" s="116"/>
      <c r="C206" s="116"/>
      <c r="D206" s="117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"/>
      <c r="X206" s="1"/>
    </row>
    <row r="207" spans="1:24" ht="13.5">
      <c r="A207" s="116"/>
      <c r="B207" s="116"/>
      <c r="C207" s="116"/>
      <c r="D207" s="117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"/>
      <c r="X207" s="1"/>
    </row>
    <row r="208" spans="1:24" ht="13.5">
      <c r="A208" s="116"/>
      <c r="B208" s="116"/>
      <c r="C208" s="116"/>
      <c r="D208" s="117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"/>
      <c r="X208" s="1"/>
    </row>
    <row r="209" spans="1:24" ht="13.5">
      <c r="A209" s="116"/>
      <c r="B209" s="116"/>
      <c r="C209" s="116"/>
      <c r="D209" s="117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"/>
      <c r="X209" s="1"/>
    </row>
    <row r="210" spans="1:24" ht="13.5">
      <c r="A210" s="116"/>
      <c r="B210" s="116"/>
      <c r="C210" s="116"/>
      <c r="D210" s="117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"/>
      <c r="X210" s="1"/>
    </row>
    <row r="211" spans="1:24" ht="13.5">
      <c r="A211" s="116"/>
      <c r="B211" s="116"/>
      <c r="C211" s="116"/>
      <c r="D211" s="117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"/>
      <c r="X211" s="1"/>
    </row>
    <row r="212" spans="1:24" ht="13.5">
      <c r="A212" s="116"/>
      <c r="B212" s="116"/>
      <c r="C212" s="116"/>
      <c r="D212" s="117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"/>
      <c r="X212" s="1"/>
    </row>
    <row r="213" spans="1:24" ht="13.5">
      <c r="A213" s="116"/>
      <c r="B213" s="116"/>
      <c r="C213" s="116"/>
      <c r="D213" s="117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"/>
      <c r="X213" s="1"/>
    </row>
    <row r="214" spans="1:24" ht="13.5">
      <c r="A214" s="116"/>
      <c r="B214" s="116"/>
      <c r="C214" s="116"/>
      <c r="D214" s="117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"/>
      <c r="X214" s="1"/>
    </row>
    <row r="215" spans="1:24" ht="13.5">
      <c r="A215" s="116"/>
      <c r="B215" s="116"/>
      <c r="C215" s="116"/>
      <c r="D215" s="117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"/>
      <c r="X215" s="1"/>
    </row>
    <row r="216" spans="1:24" ht="13.5">
      <c r="A216" s="116"/>
      <c r="B216" s="116"/>
      <c r="C216" s="116"/>
      <c r="D216" s="117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"/>
      <c r="X216" s="1"/>
    </row>
    <row r="217" spans="1:24" ht="13.5">
      <c r="A217" s="116"/>
      <c r="B217" s="116"/>
      <c r="C217" s="116"/>
      <c r="D217" s="117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"/>
      <c r="X217" s="1"/>
    </row>
    <row r="218" spans="1:24" ht="13.5">
      <c r="A218" s="116"/>
      <c r="B218" s="116"/>
      <c r="C218" s="116"/>
      <c r="D218" s="117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"/>
      <c r="X218" s="1"/>
    </row>
    <row r="219" spans="1:24" ht="13.5">
      <c r="A219" s="116"/>
      <c r="B219" s="116"/>
      <c r="C219" s="116"/>
      <c r="D219" s="117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"/>
      <c r="X219" s="1"/>
    </row>
    <row r="220" spans="1:24" ht="13.5">
      <c r="A220" s="116"/>
      <c r="B220" s="116"/>
      <c r="C220" s="116"/>
      <c r="D220" s="117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"/>
      <c r="X220" s="1"/>
    </row>
    <row r="221" spans="1:24" ht="13.5">
      <c r="A221" s="116"/>
      <c r="B221" s="116"/>
      <c r="C221" s="116"/>
      <c r="D221" s="117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"/>
      <c r="X221" s="1"/>
    </row>
    <row r="222" spans="1:24" ht="13.5">
      <c r="A222" s="116"/>
      <c r="B222" s="116"/>
      <c r="C222" s="116"/>
      <c r="D222" s="117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"/>
      <c r="X222" s="1"/>
    </row>
    <row r="223" spans="1:24" ht="13.5">
      <c r="A223" s="116"/>
      <c r="B223" s="116"/>
      <c r="C223" s="116"/>
      <c r="D223" s="117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"/>
      <c r="X223" s="1"/>
    </row>
    <row r="224" spans="1:24" ht="13.5">
      <c r="A224" s="116"/>
      <c r="B224" s="116"/>
      <c r="C224" s="116"/>
      <c r="D224" s="117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"/>
      <c r="X224" s="1"/>
    </row>
    <row r="225" spans="1:24" ht="13.5">
      <c r="A225" s="116"/>
      <c r="B225" s="116"/>
      <c r="C225" s="116"/>
      <c r="D225" s="117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"/>
      <c r="X225" s="1"/>
    </row>
    <row r="226" spans="1:24" ht="13.5">
      <c r="A226" s="116"/>
      <c r="B226" s="116"/>
      <c r="C226" s="116"/>
      <c r="D226" s="117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"/>
      <c r="X226" s="1"/>
    </row>
    <row r="227" spans="1:2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15">
    <mergeCell ref="A24:D24"/>
    <mergeCell ref="A25:D25"/>
    <mergeCell ref="A26:D26"/>
    <mergeCell ref="A2:E2"/>
    <mergeCell ref="A3:E3"/>
    <mergeCell ref="A4:B4"/>
    <mergeCell ref="A5:B5"/>
    <mergeCell ref="A6:B6"/>
    <mergeCell ref="A7:D7"/>
    <mergeCell ref="A8:D8"/>
    <mergeCell ref="A9:D9"/>
    <mergeCell ref="A10:E10"/>
    <mergeCell ref="A17:C17"/>
    <mergeCell ref="A22:D22"/>
    <mergeCell ref="A23:D23"/>
  </mergeCells>
  <pageMargins left="0.23622047244094491" right="0.23622047244094491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1"/>
  <sheetViews>
    <sheetView workbookViewId="0">
      <selection activeCell="C18" sqref="C18"/>
    </sheetView>
  </sheetViews>
  <sheetFormatPr defaultColWidth="14.453125" defaultRowHeight="12.5"/>
  <cols>
    <col min="1" max="1" width="47.26953125" customWidth="1"/>
    <col min="2" max="2" width="12.1796875" customWidth="1"/>
    <col min="3" max="22" width="9.1796875" customWidth="1"/>
  </cols>
  <sheetData>
    <row r="1" spans="1:25" ht="17.5">
      <c r="A1" s="173" t="s">
        <v>0</v>
      </c>
      <c r="B1" s="174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"/>
      <c r="X1" s="1"/>
      <c r="Y1" s="1"/>
    </row>
    <row r="2" spans="1:25" ht="15">
      <c r="A2" s="172" t="s">
        <v>24</v>
      </c>
      <c r="B2" s="15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"/>
      <c r="X2" s="1"/>
      <c r="Y2" s="1"/>
    </row>
    <row r="3" spans="1:25" ht="13.5">
      <c r="A3" s="20" t="s">
        <v>25</v>
      </c>
      <c r="B3" s="21">
        <v>100000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"/>
      <c r="X3" s="1"/>
      <c r="Y3" s="1"/>
    </row>
    <row r="4" spans="1:25" ht="27">
      <c r="A4" s="22" t="s">
        <v>26</v>
      </c>
      <c r="B4" s="21">
        <v>10000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"/>
      <c r="X4" s="1"/>
      <c r="Y4" s="1"/>
    </row>
    <row r="5" spans="1:25" ht="13.5">
      <c r="A5" s="20" t="s">
        <v>27</v>
      </c>
      <c r="B5" s="21">
        <v>70000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"/>
      <c r="X5" s="1"/>
      <c r="Y5" s="1"/>
    </row>
    <row r="6" spans="1:25" ht="13.5">
      <c r="A6" s="20" t="s">
        <v>28</v>
      </c>
      <c r="B6" s="21">
        <v>1200000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"/>
      <c r="X6" s="1"/>
      <c r="Y6" s="1"/>
    </row>
    <row r="7" spans="1:25" ht="13.5">
      <c r="A7" s="20" t="s">
        <v>29</v>
      </c>
      <c r="B7" s="21">
        <v>25000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"/>
      <c r="X7" s="1"/>
      <c r="Y7" s="1"/>
    </row>
    <row r="8" spans="1:25" ht="13.5">
      <c r="A8" s="20" t="s">
        <v>30</v>
      </c>
      <c r="B8" s="21">
        <v>100000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"/>
      <c r="X8" s="1"/>
      <c r="Y8" s="1"/>
    </row>
    <row r="9" spans="1:25" ht="13.5">
      <c r="A9" s="20" t="s">
        <v>31</v>
      </c>
      <c r="B9" s="21">
        <v>50000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"/>
      <c r="X9" s="1"/>
      <c r="Y9" s="1"/>
    </row>
    <row r="10" spans="1:25" ht="13.5">
      <c r="A10" s="20" t="s">
        <v>32</v>
      </c>
      <c r="B10" s="21">
        <v>20000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"/>
      <c r="X10" s="1"/>
      <c r="Y10" s="1"/>
    </row>
    <row r="11" spans="1:25" ht="13.5">
      <c r="A11" s="20" t="s">
        <v>33</v>
      </c>
      <c r="B11" s="21">
        <v>50000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"/>
      <c r="X11" s="1"/>
      <c r="Y11" s="1"/>
    </row>
    <row r="12" spans="1:25" ht="13.5">
      <c r="A12" s="20" t="s">
        <v>34</v>
      </c>
      <c r="B12" s="21">
        <v>5000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"/>
      <c r="X12" s="1"/>
      <c r="Y12" s="1"/>
    </row>
    <row r="13" spans="1:25" ht="13.5">
      <c r="A13" s="23" t="s">
        <v>35</v>
      </c>
      <c r="B13" s="24">
        <f>SUM(B3:B12)</f>
        <v>1630000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"/>
      <c r="X13" s="1"/>
      <c r="Y13" s="1"/>
    </row>
    <row r="14" spans="1:25">
      <c r="A14" s="25"/>
      <c r="B14" s="26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"/>
      <c r="X14" s="1"/>
      <c r="Y14" s="1"/>
    </row>
    <row r="15" spans="1:25" ht="15">
      <c r="A15" s="172" t="s">
        <v>36</v>
      </c>
      <c r="B15" s="15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"/>
      <c r="X15" s="1"/>
      <c r="Y15" s="1"/>
    </row>
    <row r="16" spans="1:25" ht="13.5">
      <c r="A16" s="20" t="s">
        <v>37</v>
      </c>
      <c r="B16" s="21">
        <v>40000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"/>
      <c r="X16" s="1"/>
      <c r="Y16" s="1"/>
    </row>
    <row r="17" spans="1:25" ht="13.5">
      <c r="A17" s="20" t="s">
        <v>38</v>
      </c>
      <c r="B17" s="21">
        <v>15000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"/>
      <c r="X17" s="1"/>
      <c r="Y17" s="1"/>
    </row>
    <row r="18" spans="1:25" ht="13.5">
      <c r="A18" s="20" t="s">
        <v>39</v>
      </c>
      <c r="B18" s="21">
        <v>10000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"/>
      <c r="X18" s="1"/>
      <c r="Y18" s="1"/>
    </row>
    <row r="19" spans="1:25" ht="13.5">
      <c r="A19" s="23" t="s">
        <v>40</v>
      </c>
      <c r="B19" s="27">
        <f>SUM(B16:B18)</f>
        <v>65000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"/>
      <c r="X19" s="1"/>
      <c r="Y19" s="1"/>
    </row>
    <row r="20" spans="1:25" ht="13.5">
      <c r="A20" s="23"/>
      <c r="B20" s="2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"/>
      <c r="X20" s="1"/>
      <c r="Y20" s="1"/>
    </row>
    <row r="21" spans="1:25" ht="15">
      <c r="A21" s="172" t="s">
        <v>41</v>
      </c>
      <c r="B21" s="15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"/>
      <c r="X21" s="1"/>
      <c r="Y21" s="1"/>
    </row>
    <row r="22" spans="1:25" ht="13.5">
      <c r="A22" s="20" t="s">
        <v>42</v>
      </c>
      <c r="B22" s="21">
        <v>45000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"/>
      <c r="X22" s="1"/>
      <c r="Y22" s="1"/>
    </row>
    <row r="23" spans="1:25" ht="13.5">
      <c r="A23" s="28" t="s">
        <v>20</v>
      </c>
      <c r="B23" s="27">
        <f>SUM(B22)</f>
        <v>45000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"/>
      <c r="X23" s="1"/>
      <c r="Y23" s="1"/>
    </row>
    <row r="24" spans="1:25">
      <c r="A24" s="123"/>
      <c r="B24" s="124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"/>
      <c r="X24" s="1"/>
      <c r="Y24" s="1"/>
    </row>
    <row r="25" spans="1:25" ht="15">
      <c r="A25" s="172" t="s">
        <v>43</v>
      </c>
      <c r="B25" s="15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"/>
      <c r="X25" s="1"/>
      <c r="Y25" s="1"/>
    </row>
    <row r="26" spans="1:25" ht="13.5">
      <c r="A26" s="20" t="s">
        <v>44</v>
      </c>
      <c r="B26" s="21">
        <v>60000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"/>
      <c r="X26" s="1"/>
      <c r="Y26" s="1"/>
    </row>
    <row r="27" spans="1:25" ht="13.5">
      <c r="A27" s="23" t="s">
        <v>45</v>
      </c>
      <c r="B27" s="24">
        <f>SUM(B26)</f>
        <v>60000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"/>
      <c r="X27" s="1"/>
      <c r="Y27" s="1"/>
    </row>
    <row r="28" spans="1:25">
      <c r="A28" s="25"/>
      <c r="B28" s="26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"/>
      <c r="X28" s="1"/>
      <c r="Y28" s="1"/>
    </row>
    <row r="29" spans="1:25" ht="15">
      <c r="A29" s="172" t="s">
        <v>46</v>
      </c>
      <c r="B29" s="15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"/>
      <c r="X29" s="1"/>
      <c r="Y29" s="1"/>
    </row>
    <row r="30" spans="1:25" ht="13.5">
      <c r="A30" s="20" t="s">
        <v>47</v>
      </c>
      <c r="B30" s="21">
        <v>95000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"/>
      <c r="X30" s="1"/>
      <c r="Y30" s="1"/>
    </row>
    <row r="31" spans="1:25" ht="13.5">
      <c r="A31" s="20" t="s">
        <v>48</v>
      </c>
      <c r="B31" s="21">
        <v>8500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"/>
      <c r="X31" s="1"/>
      <c r="Y31" s="1"/>
    </row>
    <row r="32" spans="1:25" ht="13.5">
      <c r="A32" s="20" t="s">
        <v>49</v>
      </c>
      <c r="B32" s="21">
        <v>65193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"/>
      <c r="X32" s="1"/>
      <c r="Y32" s="1"/>
    </row>
    <row r="33" spans="1:25" ht="13.5">
      <c r="A33" s="23" t="s">
        <v>50</v>
      </c>
      <c r="B33" s="24">
        <f>SUM(B30:B32)</f>
        <v>168693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"/>
      <c r="X33" s="1"/>
      <c r="Y33" s="1"/>
    </row>
    <row r="34" spans="1:25">
      <c r="A34" s="25"/>
      <c r="B34" s="26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"/>
      <c r="X34" s="1"/>
      <c r="Y34" s="1"/>
    </row>
    <row r="35" spans="1:25" ht="15">
      <c r="A35" s="172" t="s">
        <v>51</v>
      </c>
      <c r="B35" s="15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"/>
      <c r="X35" s="1"/>
      <c r="Y35" s="1"/>
    </row>
    <row r="36" spans="1:25" ht="13.5">
      <c r="A36" s="20" t="s">
        <v>52</v>
      </c>
      <c r="B36" s="21">
        <v>20000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"/>
      <c r="X36" s="1"/>
      <c r="Y36" s="1"/>
    </row>
    <row r="37" spans="1:25" ht="13.5">
      <c r="A37" s="20" t="s">
        <v>53</v>
      </c>
      <c r="B37" s="21">
        <v>0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"/>
      <c r="X37" s="1"/>
      <c r="Y37" s="1"/>
    </row>
    <row r="38" spans="1:25" ht="13.5">
      <c r="A38" s="23" t="s">
        <v>54</v>
      </c>
      <c r="B38" s="24">
        <f>SUM(B36:B37)</f>
        <v>20000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"/>
      <c r="X38" s="1"/>
      <c r="Y38" s="1"/>
    </row>
    <row r="39" spans="1:25">
      <c r="A39" s="29"/>
      <c r="B39" s="30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"/>
      <c r="X39" s="1"/>
      <c r="Y39" s="1"/>
    </row>
    <row r="40" spans="1:25" ht="15">
      <c r="A40" s="172" t="s">
        <v>55</v>
      </c>
      <c r="B40" s="15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"/>
      <c r="X40" s="1"/>
      <c r="Y40" s="1"/>
    </row>
    <row r="41" spans="1:25" ht="13.5">
      <c r="A41" s="20" t="s">
        <v>56</v>
      </c>
      <c r="B41" s="21">
        <v>80000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"/>
      <c r="X41" s="1"/>
      <c r="Y41" s="1"/>
    </row>
    <row r="42" spans="1:25" ht="13.5">
      <c r="A42" s="28" t="s">
        <v>57</v>
      </c>
      <c r="B42" s="24">
        <f>SUM(B41)</f>
        <v>80000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"/>
      <c r="X42" s="1"/>
      <c r="Y42" s="1"/>
    </row>
    <row r="43" spans="1:2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"/>
      <c r="X43" s="1"/>
      <c r="Y43" s="1"/>
    </row>
    <row r="44" spans="1:2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"/>
      <c r="X44" s="1"/>
      <c r="Y44" s="1"/>
    </row>
    <row r="45" spans="1:2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"/>
      <c r="X45" s="1"/>
      <c r="Y45" s="1"/>
    </row>
    <row r="46" spans="1:2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"/>
      <c r="X46" s="1"/>
      <c r="Y46" s="1"/>
    </row>
    <row r="47" spans="1:2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"/>
      <c r="X47" s="1"/>
      <c r="Y47" s="1"/>
    </row>
    <row r="48" spans="1:2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"/>
      <c r="X48" s="1"/>
      <c r="Y48" s="1"/>
    </row>
    <row r="49" spans="1:2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"/>
      <c r="X49" s="1"/>
      <c r="Y49" s="1"/>
    </row>
    <row r="50" spans="1:2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"/>
      <c r="X50" s="1"/>
      <c r="Y50" s="1"/>
    </row>
    <row r="51" spans="1:2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"/>
      <c r="X51" s="1"/>
      <c r="Y51" s="1"/>
    </row>
    <row r="52" spans="1:2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"/>
      <c r="X52" s="1"/>
      <c r="Y52" s="1"/>
    </row>
    <row r="53" spans="1:2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"/>
      <c r="X53" s="1"/>
      <c r="Y53" s="1"/>
    </row>
    <row r="54" spans="1:2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"/>
      <c r="X54" s="1"/>
      <c r="Y54" s="1"/>
    </row>
    <row r="55" spans="1:2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"/>
      <c r="X55" s="1"/>
      <c r="Y55" s="1"/>
    </row>
    <row r="56" spans="1:2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"/>
      <c r="X56" s="1"/>
      <c r="Y56" s="1"/>
    </row>
    <row r="57" spans="1:2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"/>
      <c r="X57" s="1"/>
      <c r="Y57" s="1"/>
    </row>
    <row r="58" spans="1:2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"/>
      <c r="X58" s="1"/>
      <c r="Y58" s="1"/>
    </row>
    <row r="59" spans="1:2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"/>
      <c r="X59" s="1"/>
      <c r="Y59" s="1"/>
    </row>
    <row r="60" spans="1:2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"/>
      <c r="X60" s="1"/>
      <c r="Y60" s="1"/>
    </row>
    <row r="61" spans="1:2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"/>
      <c r="X61" s="1"/>
      <c r="Y61" s="1"/>
    </row>
    <row r="62" spans="1:2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"/>
      <c r="X62" s="1"/>
      <c r="Y62" s="1"/>
    </row>
    <row r="63" spans="1:2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"/>
      <c r="X63" s="1"/>
      <c r="Y63" s="1"/>
    </row>
    <row r="64" spans="1:2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"/>
      <c r="X64" s="1"/>
      <c r="Y64" s="1"/>
    </row>
    <row r="65" spans="1:2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"/>
      <c r="X65" s="1"/>
      <c r="Y65" s="1"/>
    </row>
    <row r="66" spans="1:2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"/>
      <c r="X66" s="1"/>
      <c r="Y66" s="1"/>
    </row>
    <row r="67" spans="1:2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"/>
      <c r="X67" s="1"/>
      <c r="Y67" s="1"/>
    </row>
    <row r="68" spans="1:2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"/>
      <c r="X68" s="1"/>
      <c r="Y68" s="1"/>
    </row>
    <row r="69" spans="1:2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"/>
      <c r="X69" s="1"/>
      <c r="Y69" s="1"/>
    </row>
    <row r="70" spans="1:2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"/>
      <c r="X70" s="1"/>
      <c r="Y70" s="1"/>
    </row>
    <row r="71" spans="1:2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"/>
      <c r="X71" s="1"/>
      <c r="Y71" s="1"/>
    </row>
    <row r="72" spans="1:2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"/>
      <c r="X72" s="1"/>
      <c r="Y72" s="1"/>
    </row>
    <row r="73" spans="1:2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"/>
      <c r="X73" s="1"/>
      <c r="Y73" s="1"/>
    </row>
    <row r="74" spans="1:2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"/>
      <c r="X74" s="1"/>
      <c r="Y74" s="1"/>
    </row>
    <row r="75" spans="1:2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"/>
      <c r="X75" s="1"/>
      <c r="Y75" s="1"/>
    </row>
    <row r="76" spans="1:2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"/>
      <c r="X76" s="1"/>
      <c r="Y76" s="1"/>
    </row>
    <row r="77" spans="1:2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"/>
      <c r="X77" s="1"/>
      <c r="Y77" s="1"/>
    </row>
    <row r="78" spans="1:2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"/>
      <c r="X78" s="1"/>
      <c r="Y78" s="1"/>
    </row>
    <row r="79" spans="1:2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"/>
      <c r="X79" s="1"/>
      <c r="Y79" s="1"/>
    </row>
    <row r="80" spans="1:2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"/>
      <c r="X80" s="1"/>
      <c r="Y80" s="1"/>
    </row>
    <row r="81" spans="1:2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"/>
      <c r="X81" s="1"/>
      <c r="Y81" s="1"/>
    </row>
    <row r="82" spans="1:2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"/>
      <c r="X82" s="1"/>
      <c r="Y82" s="1"/>
    </row>
    <row r="83" spans="1:2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"/>
      <c r="X83" s="1"/>
      <c r="Y83" s="1"/>
    </row>
    <row r="84" spans="1:2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"/>
      <c r="X84" s="1"/>
      <c r="Y84" s="1"/>
    </row>
    <row r="85" spans="1:2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"/>
      <c r="X85" s="1"/>
      <c r="Y85" s="1"/>
    </row>
    <row r="86" spans="1:2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"/>
      <c r="X86" s="1"/>
      <c r="Y86" s="1"/>
    </row>
    <row r="87" spans="1:2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"/>
      <c r="X87" s="1"/>
      <c r="Y87" s="1"/>
    </row>
    <row r="88" spans="1:2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"/>
      <c r="X88" s="1"/>
      <c r="Y88" s="1"/>
    </row>
    <row r="89" spans="1:2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"/>
      <c r="X89" s="1"/>
      <c r="Y89" s="1"/>
    </row>
    <row r="90" spans="1:2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"/>
      <c r="X90" s="1"/>
      <c r="Y90" s="1"/>
    </row>
    <row r="91" spans="1:2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"/>
      <c r="X91" s="1"/>
      <c r="Y91" s="1"/>
    </row>
    <row r="92" spans="1:2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"/>
      <c r="X92" s="1"/>
      <c r="Y92" s="1"/>
    </row>
    <row r="93" spans="1:2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"/>
      <c r="X93" s="1"/>
      <c r="Y93" s="1"/>
    </row>
    <row r="94" spans="1:2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"/>
      <c r="X94" s="1"/>
      <c r="Y94" s="1"/>
    </row>
    <row r="95" spans="1:2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"/>
      <c r="X95" s="1"/>
      <c r="Y95" s="1"/>
    </row>
    <row r="96" spans="1:2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"/>
      <c r="X96" s="1"/>
      <c r="Y96" s="1"/>
    </row>
    <row r="97" spans="1:2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"/>
      <c r="X97" s="1"/>
      <c r="Y97" s="1"/>
    </row>
    <row r="98" spans="1:2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"/>
      <c r="X98" s="1"/>
      <c r="Y98" s="1"/>
    </row>
    <row r="99" spans="1:2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"/>
      <c r="X99" s="1"/>
      <c r="Y99" s="1"/>
    </row>
    <row r="100" spans="1:2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"/>
      <c r="X100" s="1"/>
      <c r="Y100" s="1"/>
    </row>
    <row r="101" spans="1:2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"/>
      <c r="X101" s="1"/>
      <c r="Y101" s="1"/>
    </row>
    <row r="102" spans="1:2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"/>
      <c r="X102" s="1"/>
      <c r="Y102" s="1"/>
    </row>
    <row r="103" spans="1:2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"/>
      <c r="X103" s="1"/>
      <c r="Y103" s="1"/>
    </row>
    <row r="104" spans="1:2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"/>
      <c r="X104" s="1"/>
      <c r="Y104" s="1"/>
    </row>
    <row r="105" spans="1:2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"/>
      <c r="X105" s="1"/>
      <c r="Y105" s="1"/>
    </row>
    <row r="106" spans="1:2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"/>
      <c r="X106" s="1"/>
      <c r="Y106" s="1"/>
    </row>
    <row r="107" spans="1:2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"/>
      <c r="X107" s="1"/>
      <c r="Y107" s="1"/>
    </row>
    <row r="108" spans="1:2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"/>
      <c r="X108" s="1"/>
      <c r="Y108" s="1"/>
    </row>
    <row r="109" spans="1:2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"/>
      <c r="X109" s="1"/>
      <c r="Y109" s="1"/>
    </row>
    <row r="110" spans="1:2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"/>
      <c r="X110" s="1"/>
      <c r="Y110" s="1"/>
    </row>
    <row r="111" spans="1:2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"/>
      <c r="X111" s="1"/>
      <c r="Y111" s="1"/>
    </row>
    <row r="112" spans="1:2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"/>
      <c r="X112" s="1"/>
      <c r="Y112" s="1"/>
    </row>
    <row r="113" spans="1:2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"/>
      <c r="X113" s="1"/>
      <c r="Y113" s="1"/>
    </row>
    <row r="114" spans="1:2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"/>
      <c r="X114" s="1"/>
      <c r="Y114" s="1"/>
    </row>
    <row r="115" spans="1:2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"/>
      <c r="X115" s="1"/>
      <c r="Y115" s="1"/>
    </row>
    <row r="116" spans="1:2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"/>
      <c r="X116" s="1"/>
      <c r="Y116" s="1"/>
    </row>
    <row r="117" spans="1:2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"/>
      <c r="X117" s="1"/>
      <c r="Y117" s="1"/>
    </row>
    <row r="118" spans="1:25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"/>
      <c r="X118" s="1"/>
      <c r="Y118" s="1"/>
    </row>
    <row r="119" spans="1:2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"/>
      <c r="X119" s="1"/>
      <c r="Y119" s="1"/>
    </row>
    <row r="120" spans="1:2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"/>
      <c r="X120" s="1"/>
      <c r="Y120" s="1"/>
    </row>
    <row r="121" spans="1:2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"/>
      <c r="X121" s="1"/>
      <c r="Y121" s="1"/>
    </row>
    <row r="122" spans="1:2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"/>
      <c r="X122" s="1"/>
      <c r="Y122" s="1"/>
    </row>
    <row r="123" spans="1:2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"/>
      <c r="X123" s="1"/>
      <c r="Y123" s="1"/>
    </row>
    <row r="124" spans="1:2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"/>
      <c r="X124" s="1"/>
      <c r="Y124" s="1"/>
    </row>
    <row r="125" spans="1:2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"/>
      <c r="X125" s="1"/>
      <c r="Y125" s="1"/>
    </row>
    <row r="126" spans="1:25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"/>
      <c r="X126" s="1"/>
      <c r="Y126" s="1"/>
    </row>
    <row r="127" spans="1:2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"/>
      <c r="X127" s="1"/>
      <c r="Y127" s="1"/>
    </row>
    <row r="128" spans="1:2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"/>
      <c r="X128" s="1"/>
      <c r="Y128" s="1"/>
    </row>
    <row r="129" spans="1:25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"/>
      <c r="X129" s="1"/>
      <c r="Y129" s="1"/>
    </row>
    <row r="130" spans="1:2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"/>
      <c r="X130" s="1"/>
      <c r="Y130" s="1"/>
    </row>
    <row r="131" spans="1:2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"/>
      <c r="X131" s="1"/>
      <c r="Y131" s="1"/>
    </row>
    <row r="132" spans="1:2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"/>
      <c r="X132" s="1"/>
      <c r="Y132" s="1"/>
    </row>
    <row r="133" spans="1:25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"/>
      <c r="X133" s="1"/>
      <c r="Y133" s="1"/>
    </row>
    <row r="134" spans="1:2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"/>
      <c r="X134" s="1"/>
      <c r="Y134" s="1"/>
    </row>
    <row r="135" spans="1:2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"/>
      <c r="X135" s="1"/>
      <c r="Y135" s="1"/>
    </row>
    <row r="136" spans="1:2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"/>
      <c r="X136" s="1"/>
      <c r="Y136" s="1"/>
    </row>
    <row r="137" spans="1:2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"/>
      <c r="X137" s="1"/>
      <c r="Y137" s="1"/>
    </row>
    <row r="138" spans="1:2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"/>
      <c r="X138" s="1"/>
      <c r="Y138" s="1"/>
    </row>
    <row r="139" spans="1:2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"/>
      <c r="X139" s="1"/>
      <c r="Y139" s="1"/>
    </row>
    <row r="140" spans="1:2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"/>
      <c r="X140" s="1"/>
      <c r="Y140" s="1"/>
    </row>
    <row r="141" spans="1:2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"/>
      <c r="X141" s="1"/>
      <c r="Y141" s="1"/>
    </row>
    <row r="142" spans="1:2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"/>
      <c r="X142" s="1"/>
      <c r="Y142" s="1"/>
    </row>
    <row r="143" spans="1:25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"/>
      <c r="X143" s="1"/>
      <c r="Y143" s="1"/>
    </row>
    <row r="144" spans="1:2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"/>
      <c r="X144" s="1"/>
      <c r="Y144" s="1"/>
    </row>
    <row r="145" spans="1:25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"/>
      <c r="X145" s="1"/>
      <c r="Y145" s="1"/>
    </row>
    <row r="146" spans="1:2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"/>
      <c r="X146" s="1"/>
      <c r="Y146" s="1"/>
    </row>
    <row r="147" spans="1:2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"/>
      <c r="X147" s="1"/>
      <c r="Y147" s="1"/>
    </row>
    <row r="148" spans="1:2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"/>
      <c r="X148" s="1"/>
      <c r="Y148" s="1"/>
    </row>
    <row r="149" spans="1:2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"/>
      <c r="X149" s="1"/>
      <c r="Y149" s="1"/>
    </row>
    <row r="150" spans="1:25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"/>
      <c r="X150" s="1"/>
      <c r="Y150" s="1"/>
    </row>
    <row r="151" spans="1:25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"/>
      <c r="X151" s="1"/>
      <c r="Y151" s="1"/>
    </row>
    <row r="152" spans="1:25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"/>
      <c r="X152" s="1"/>
      <c r="Y152" s="1"/>
    </row>
    <row r="153" spans="1:25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"/>
      <c r="X153" s="1"/>
      <c r="Y153" s="1"/>
    </row>
    <row r="154" spans="1:25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"/>
      <c r="X154" s="1"/>
      <c r="Y154" s="1"/>
    </row>
    <row r="155" spans="1:25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"/>
      <c r="X155" s="1"/>
      <c r="Y155" s="1"/>
    </row>
    <row r="156" spans="1:25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"/>
      <c r="X156" s="1"/>
      <c r="Y156" s="1"/>
    </row>
    <row r="157" spans="1:25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"/>
      <c r="X157" s="1"/>
      <c r="Y157" s="1"/>
    </row>
    <row r="158" spans="1:25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"/>
      <c r="X158" s="1"/>
      <c r="Y158" s="1"/>
    </row>
    <row r="159" spans="1:25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"/>
      <c r="X159" s="1"/>
      <c r="Y159" s="1"/>
    </row>
    <row r="160" spans="1:25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"/>
      <c r="X160" s="1"/>
      <c r="Y160" s="1"/>
    </row>
    <row r="161" spans="1:25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"/>
      <c r="X161" s="1"/>
      <c r="Y161" s="1"/>
    </row>
    <row r="162" spans="1:25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"/>
      <c r="X162" s="1"/>
      <c r="Y162" s="1"/>
    </row>
    <row r="163" spans="1:25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"/>
      <c r="X163" s="1"/>
      <c r="Y163" s="1"/>
    </row>
    <row r="164" spans="1:25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"/>
      <c r="X164" s="1"/>
      <c r="Y164" s="1"/>
    </row>
    <row r="165" spans="1:25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"/>
      <c r="X165" s="1"/>
      <c r="Y165" s="1"/>
    </row>
    <row r="166" spans="1:25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"/>
      <c r="X166" s="1"/>
      <c r="Y166" s="1"/>
    </row>
    <row r="167" spans="1:25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"/>
      <c r="X167" s="1"/>
      <c r="Y167" s="1"/>
    </row>
    <row r="168" spans="1:25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"/>
      <c r="X168" s="1"/>
      <c r="Y168" s="1"/>
    </row>
    <row r="169" spans="1:2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"/>
      <c r="X169" s="1"/>
      <c r="Y169" s="1"/>
    </row>
    <row r="170" spans="1:25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"/>
      <c r="X170" s="1"/>
      <c r="Y170" s="1"/>
    </row>
    <row r="171" spans="1:2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"/>
      <c r="X171" s="1"/>
      <c r="Y171" s="1"/>
    </row>
    <row r="172" spans="1:25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"/>
      <c r="X172" s="1"/>
      <c r="Y172" s="1"/>
    </row>
    <row r="173" spans="1:25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"/>
      <c r="X173" s="1"/>
      <c r="Y173" s="1"/>
    </row>
    <row r="174" spans="1:25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"/>
      <c r="X174" s="1"/>
      <c r="Y174" s="1"/>
    </row>
    <row r="175" spans="1:25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"/>
      <c r="X175" s="1"/>
      <c r="Y175" s="1"/>
    </row>
    <row r="176" spans="1:25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"/>
      <c r="X176" s="1"/>
      <c r="Y176" s="1"/>
    </row>
    <row r="177" spans="1:2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"/>
      <c r="X177" s="1"/>
      <c r="Y177" s="1"/>
    </row>
    <row r="178" spans="1:25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"/>
      <c r="X178" s="1"/>
      <c r="Y178" s="1"/>
    </row>
    <row r="179" spans="1:2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"/>
      <c r="X179" s="1"/>
      <c r="Y179" s="1"/>
    </row>
    <row r="180" spans="1:2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"/>
      <c r="X180" s="1"/>
      <c r="Y180" s="1"/>
    </row>
    <row r="181" spans="1:25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"/>
      <c r="X181" s="1"/>
      <c r="Y181" s="1"/>
    </row>
    <row r="182" spans="1:25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"/>
      <c r="X182" s="1"/>
      <c r="Y182" s="1"/>
    </row>
    <row r="183" spans="1:25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"/>
      <c r="X183" s="1"/>
      <c r="Y183" s="1"/>
    </row>
    <row r="184" spans="1:25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"/>
      <c r="X184" s="1"/>
      <c r="Y184" s="1"/>
    </row>
    <row r="185" spans="1:25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"/>
      <c r="X185" s="1"/>
      <c r="Y185" s="1"/>
    </row>
    <row r="186" spans="1:25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"/>
      <c r="X186" s="1"/>
      <c r="Y186" s="1"/>
    </row>
    <row r="187" spans="1:25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"/>
      <c r="X187" s="1"/>
      <c r="Y187" s="1"/>
    </row>
    <row r="188" spans="1:25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"/>
      <c r="X188" s="1"/>
      <c r="Y188" s="1"/>
    </row>
    <row r="189" spans="1:25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"/>
      <c r="X189" s="1"/>
      <c r="Y189" s="1"/>
    </row>
    <row r="190" spans="1:25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"/>
      <c r="X190" s="1"/>
      <c r="Y190" s="1"/>
    </row>
    <row r="191" spans="1:25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"/>
      <c r="X191" s="1"/>
      <c r="Y191" s="1"/>
    </row>
    <row r="192" spans="1:25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"/>
      <c r="X192" s="1"/>
      <c r="Y192" s="1"/>
    </row>
    <row r="193" spans="1:25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"/>
      <c r="X193" s="1"/>
      <c r="Y193" s="1"/>
    </row>
    <row r="194" spans="1:25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"/>
      <c r="X194" s="1"/>
      <c r="Y194" s="1"/>
    </row>
    <row r="195" spans="1:25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"/>
      <c r="X195" s="1"/>
      <c r="Y195" s="1"/>
    </row>
    <row r="196" spans="1:25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"/>
      <c r="X196" s="1"/>
      <c r="Y196" s="1"/>
    </row>
    <row r="197" spans="1:25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"/>
      <c r="X197" s="1"/>
      <c r="Y197" s="1"/>
    </row>
    <row r="198" spans="1:25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"/>
      <c r="X198" s="1"/>
      <c r="Y198" s="1"/>
    </row>
    <row r="199" spans="1:25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"/>
      <c r="X199" s="1"/>
      <c r="Y199" s="1"/>
    </row>
    <row r="200" spans="1:25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"/>
      <c r="X200" s="1"/>
      <c r="Y200" s="1"/>
    </row>
    <row r="201" spans="1:25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"/>
      <c r="X201" s="1"/>
      <c r="Y201" s="1"/>
    </row>
    <row r="202" spans="1:25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"/>
      <c r="X202" s="1"/>
      <c r="Y202" s="1"/>
    </row>
    <row r="203" spans="1:25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"/>
      <c r="X203" s="1"/>
      <c r="Y203" s="1"/>
    </row>
    <row r="204" spans="1:25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"/>
      <c r="X204" s="1"/>
      <c r="Y204" s="1"/>
    </row>
    <row r="205" spans="1:25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"/>
      <c r="X205" s="1"/>
      <c r="Y205" s="1"/>
    </row>
    <row r="206" spans="1:25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"/>
      <c r="X206" s="1"/>
      <c r="Y206" s="1"/>
    </row>
    <row r="207" spans="1:25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"/>
      <c r="X207" s="1"/>
      <c r="Y207" s="1"/>
    </row>
    <row r="208" spans="1:25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"/>
      <c r="X208" s="1"/>
      <c r="Y208" s="1"/>
    </row>
    <row r="209" spans="1:25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"/>
      <c r="X209" s="1"/>
      <c r="Y209" s="1"/>
    </row>
    <row r="210" spans="1:25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"/>
      <c r="X210" s="1"/>
      <c r="Y210" s="1"/>
    </row>
    <row r="211" spans="1:25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"/>
      <c r="X211" s="1"/>
      <c r="Y211" s="1"/>
    </row>
    <row r="212" spans="1:25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"/>
      <c r="X212" s="1"/>
      <c r="Y212" s="1"/>
    </row>
    <row r="213" spans="1:25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"/>
      <c r="X213" s="1"/>
      <c r="Y213" s="1"/>
    </row>
    <row r="214" spans="1:25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"/>
      <c r="X214" s="1"/>
      <c r="Y214" s="1"/>
    </row>
    <row r="215" spans="1:25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"/>
      <c r="X215" s="1"/>
      <c r="Y215" s="1"/>
    </row>
    <row r="216" spans="1:25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"/>
      <c r="X216" s="1"/>
      <c r="Y216" s="1"/>
    </row>
    <row r="217" spans="1:25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"/>
      <c r="X217" s="1"/>
      <c r="Y217" s="1"/>
    </row>
    <row r="218" spans="1:25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"/>
      <c r="X218" s="1"/>
      <c r="Y218" s="1"/>
    </row>
    <row r="219" spans="1:25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"/>
      <c r="X219" s="1"/>
      <c r="Y219" s="1"/>
    </row>
    <row r="220" spans="1:25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"/>
      <c r="X220" s="1"/>
      <c r="Y220" s="1"/>
    </row>
    <row r="221" spans="1:25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"/>
      <c r="X221" s="1"/>
      <c r="Y221" s="1"/>
    </row>
    <row r="222" spans="1:25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"/>
      <c r="X222" s="1"/>
      <c r="Y222" s="1"/>
    </row>
    <row r="223" spans="1:25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"/>
      <c r="X223" s="1"/>
      <c r="Y223" s="1"/>
    </row>
    <row r="224" spans="1:25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"/>
      <c r="X224" s="1"/>
      <c r="Y224" s="1"/>
    </row>
    <row r="225" spans="1:2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"/>
      <c r="X225" s="1"/>
      <c r="Y225" s="1"/>
    </row>
    <row r="226" spans="1:2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"/>
      <c r="X226" s="1"/>
      <c r="Y226" s="1"/>
    </row>
    <row r="227" spans="1:25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"/>
      <c r="X227" s="1"/>
      <c r="Y227" s="1"/>
    </row>
    <row r="228" spans="1:25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"/>
      <c r="X228" s="1"/>
      <c r="Y228" s="1"/>
    </row>
    <row r="229" spans="1:25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"/>
      <c r="X229" s="1"/>
      <c r="Y229" s="1"/>
    </row>
    <row r="230" spans="1:25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"/>
      <c r="X230" s="1"/>
      <c r="Y230" s="1"/>
    </row>
    <row r="231" spans="1:25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"/>
      <c r="X231" s="1"/>
      <c r="Y231" s="1"/>
    </row>
    <row r="232" spans="1:25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"/>
      <c r="X232" s="1"/>
      <c r="Y232" s="1"/>
    </row>
    <row r="233" spans="1:25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"/>
      <c r="X233" s="1"/>
      <c r="Y233" s="1"/>
    </row>
    <row r="234" spans="1:25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"/>
      <c r="X234" s="1"/>
      <c r="Y234" s="1"/>
    </row>
    <row r="235" spans="1:25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"/>
      <c r="X235" s="1"/>
      <c r="Y235" s="1"/>
    </row>
    <row r="236" spans="1:25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"/>
      <c r="X236" s="1"/>
      <c r="Y236" s="1"/>
    </row>
    <row r="237" spans="1:25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"/>
      <c r="X237" s="1"/>
      <c r="Y237" s="1"/>
    </row>
    <row r="238" spans="1:25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"/>
      <c r="X238" s="1"/>
      <c r="Y238" s="1"/>
    </row>
    <row r="239" spans="1:25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"/>
      <c r="X239" s="1"/>
      <c r="Y239" s="1"/>
    </row>
    <row r="240" spans="1:25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"/>
      <c r="X240" s="1"/>
      <c r="Y240" s="1"/>
    </row>
    <row r="241" spans="1:25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"/>
      <c r="X241" s="1"/>
      <c r="Y241" s="1"/>
    </row>
    <row r="242" spans="1:25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"/>
      <c r="X242" s="1"/>
      <c r="Y242" s="1"/>
    </row>
    <row r="243" spans="1: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</sheetData>
  <mergeCells count="8">
    <mergeCell ref="A29:B29"/>
    <mergeCell ref="A35:B35"/>
    <mergeCell ref="A40:B40"/>
    <mergeCell ref="A1:B1"/>
    <mergeCell ref="A2:B2"/>
    <mergeCell ref="A15:B15"/>
    <mergeCell ref="A21:B21"/>
    <mergeCell ref="A25:B25"/>
  </mergeCells>
  <pageMargins left="0.33" right="0.23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97"/>
  <sheetViews>
    <sheetView workbookViewId="0">
      <selection activeCell="A25" sqref="A1:A1048576"/>
    </sheetView>
  </sheetViews>
  <sheetFormatPr defaultColWidth="14.453125" defaultRowHeight="12.5"/>
  <cols>
    <col min="1" max="1" width="26.453125" customWidth="1"/>
    <col min="2" max="2" width="9.81640625" customWidth="1"/>
    <col min="3" max="3" width="9.453125" customWidth="1"/>
    <col min="4" max="4" width="10.26953125" customWidth="1"/>
    <col min="5" max="5" width="15.7265625" customWidth="1"/>
    <col min="6" max="18" width="9.1796875" customWidth="1"/>
  </cols>
  <sheetData>
    <row r="1" spans="1:25" ht="17.5">
      <c r="A1" s="180" t="s">
        <v>58</v>
      </c>
      <c r="B1" s="181"/>
      <c r="C1" s="181"/>
      <c r="D1" s="181"/>
      <c r="E1" s="18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  <c r="Y1" s="1"/>
    </row>
    <row r="2" spans="1:25" ht="15">
      <c r="A2" s="182" t="s">
        <v>59</v>
      </c>
      <c r="B2" s="183"/>
      <c r="C2" s="183"/>
      <c r="D2" s="184"/>
      <c r="E2" s="79">
        <v>5000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U2" s="1"/>
      <c r="V2" s="1"/>
      <c r="W2" s="1"/>
      <c r="X2" s="1"/>
      <c r="Y2" s="1"/>
    </row>
    <row r="3" spans="1:25" ht="13.5">
      <c r="A3" s="175" t="s">
        <v>60</v>
      </c>
      <c r="B3" s="156"/>
      <c r="C3" s="156"/>
      <c r="D3" s="156"/>
      <c r="E3" s="43">
        <v>0</v>
      </c>
      <c r="F3" s="2"/>
      <c r="G3" s="4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1"/>
      <c r="W3" s="1"/>
      <c r="X3" s="1"/>
      <c r="Y3" s="1"/>
    </row>
    <row r="4" spans="1:25" ht="13.5">
      <c r="A4" s="89" t="s">
        <v>61</v>
      </c>
      <c r="B4" s="90"/>
      <c r="C4" s="90"/>
      <c r="D4" s="90"/>
      <c r="E4" s="43">
        <v>50000</v>
      </c>
      <c r="F4" s="2"/>
      <c r="G4" s="4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1"/>
      <c r="U4" s="1"/>
      <c r="V4" s="1"/>
      <c r="W4" s="1"/>
      <c r="X4" s="1"/>
      <c r="Y4" s="1"/>
    </row>
    <row r="5" spans="1:25" ht="13.5">
      <c r="A5" s="126" t="s">
        <v>62</v>
      </c>
      <c r="B5" s="127"/>
      <c r="C5" s="127"/>
      <c r="D5" s="127"/>
      <c r="E5" s="45">
        <f>SUM(E2:E4)</f>
        <v>55000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1"/>
    </row>
    <row r="6" spans="1:25" ht="16.5">
      <c r="A6" s="89"/>
      <c r="B6" s="91"/>
      <c r="C6" s="91"/>
      <c r="D6" s="91"/>
      <c r="E6" s="43"/>
      <c r="F6" s="2"/>
      <c r="G6" s="2"/>
      <c r="H6" s="46"/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1"/>
      <c r="U6" s="1"/>
      <c r="V6" s="1"/>
      <c r="W6" s="1"/>
      <c r="X6" s="1"/>
      <c r="Y6" s="1"/>
    </row>
    <row r="7" spans="1:25" ht="15">
      <c r="A7" s="128" t="s">
        <v>63</v>
      </c>
      <c r="B7" s="129"/>
      <c r="C7" s="129"/>
      <c r="D7" s="129"/>
      <c r="E7" s="130"/>
      <c r="F7" s="2"/>
      <c r="G7" s="2"/>
      <c r="H7" s="47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1"/>
      <c r="U7" s="1"/>
      <c r="V7" s="1"/>
      <c r="W7" s="1"/>
      <c r="X7" s="1"/>
      <c r="Y7" s="1"/>
    </row>
    <row r="8" spans="1:25" ht="13.5">
      <c r="A8" s="89" t="s">
        <v>64</v>
      </c>
      <c r="B8" s="91"/>
      <c r="C8" s="91"/>
      <c r="D8" s="91"/>
      <c r="E8" s="20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  <c r="U8" s="1"/>
      <c r="V8" s="1"/>
      <c r="W8" s="1"/>
      <c r="X8" s="1"/>
      <c r="Y8" s="1"/>
    </row>
    <row r="9" spans="1:25" ht="13.5">
      <c r="A9" s="89" t="s">
        <v>65</v>
      </c>
      <c r="B9" s="91"/>
      <c r="C9" s="91"/>
      <c r="D9" s="91"/>
      <c r="E9" s="20">
        <v>50000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  <c r="U9" s="1"/>
      <c r="V9" s="1"/>
      <c r="W9" s="1"/>
      <c r="X9" s="1"/>
      <c r="Y9" s="1"/>
    </row>
    <row r="10" spans="1:25" ht="13.5">
      <c r="A10" s="89" t="s">
        <v>66</v>
      </c>
      <c r="B10" s="91"/>
      <c r="C10" s="91"/>
      <c r="D10" s="91"/>
      <c r="E10" s="20">
        <v>30000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5" ht="13.5">
      <c r="A11" s="175" t="s">
        <v>67</v>
      </c>
      <c r="B11" s="156"/>
      <c r="C11" s="156"/>
      <c r="D11" s="157"/>
      <c r="E11" s="20">
        <v>30000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5" ht="13.5">
      <c r="A12" s="89" t="s">
        <v>68</v>
      </c>
      <c r="B12" s="91"/>
      <c r="C12" s="91"/>
      <c r="D12" s="91"/>
      <c r="E12" s="20">
        <v>30000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5" ht="13.5">
      <c r="A13" s="126" t="s">
        <v>69</v>
      </c>
      <c r="B13" s="91"/>
      <c r="C13" s="91"/>
      <c r="D13" s="91"/>
      <c r="E13" s="27">
        <f>SUM(E8:E12)</f>
        <v>140000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5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5" ht="15">
      <c r="A15" s="128" t="s">
        <v>70</v>
      </c>
      <c r="B15" s="129"/>
      <c r="C15" s="129"/>
      <c r="D15" s="129"/>
      <c r="E15" s="13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  <c r="T15" s="1"/>
      <c r="U15" s="1"/>
      <c r="V15" s="1"/>
      <c r="W15" s="1"/>
      <c r="X15" s="1"/>
      <c r="Y15" s="1"/>
    </row>
    <row r="16" spans="1:25" ht="13.5">
      <c r="A16" s="89" t="s">
        <v>71</v>
      </c>
      <c r="B16" s="91"/>
      <c r="C16" s="91"/>
      <c r="D16" s="91"/>
      <c r="E16" s="32">
        <v>60000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1"/>
      <c r="T16" s="1"/>
      <c r="U16" s="1"/>
      <c r="V16" s="1"/>
      <c r="W16" s="1"/>
      <c r="X16" s="1"/>
      <c r="Y16" s="1"/>
    </row>
    <row r="17" spans="1:25" ht="13.5">
      <c r="A17" s="89" t="s">
        <v>230</v>
      </c>
      <c r="B17" s="91"/>
      <c r="C17" s="91"/>
      <c r="D17" s="91"/>
      <c r="E17" s="32">
        <v>20000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1"/>
      <c r="T17" s="1"/>
      <c r="U17" s="1"/>
      <c r="V17" s="1"/>
      <c r="W17" s="1"/>
      <c r="X17" s="1"/>
      <c r="Y17" s="1"/>
    </row>
    <row r="18" spans="1:25" ht="13.5">
      <c r="A18" s="89" t="s">
        <v>234</v>
      </c>
      <c r="B18" s="91"/>
      <c r="C18" s="91"/>
      <c r="D18" s="91"/>
      <c r="E18" s="32">
        <v>25000</v>
      </c>
      <c r="F18" s="141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1"/>
      <c r="T18" s="1"/>
      <c r="U18" s="1"/>
      <c r="V18" s="1"/>
      <c r="W18" s="1"/>
      <c r="X18" s="1"/>
      <c r="Y18" s="1"/>
    </row>
    <row r="19" spans="1:25" ht="13.5">
      <c r="A19" s="89" t="s">
        <v>231</v>
      </c>
      <c r="B19" s="91"/>
      <c r="C19" s="91"/>
      <c r="D19" s="91"/>
      <c r="E19" s="32">
        <v>10000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ht="13.5">
      <c r="A20" s="89" t="s">
        <v>72</v>
      </c>
      <c r="B20" s="91"/>
      <c r="C20" s="91"/>
      <c r="D20" s="91"/>
      <c r="E20" s="32">
        <v>10000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1"/>
      <c r="T20" s="1"/>
      <c r="U20" s="1"/>
      <c r="V20" s="1"/>
      <c r="W20" s="1"/>
      <c r="X20" s="1"/>
      <c r="Y20" s="1"/>
    </row>
    <row r="21" spans="1:25" ht="13.5">
      <c r="A21" s="131" t="s">
        <v>73</v>
      </c>
      <c r="B21" s="91"/>
      <c r="C21" s="91"/>
      <c r="D21" s="91"/>
      <c r="E21" s="32">
        <v>10000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ht="13.5">
      <c r="A22" s="89" t="s">
        <v>74</v>
      </c>
      <c r="B22" s="91"/>
      <c r="C22" s="91"/>
      <c r="D22" s="91"/>
      <c r="E22" s="21">
        <v>40000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ht="13.5">
      <c r="A23" s="126" t="s">
        <v>75</v>
      </c>
      <c r="B23" s="91"/>
      <c r="C23" s="91"/>
      <c r="D23" s="91"/>
      <c r="E23" s="27">
        <f>SUM(E16:E22)</f>
        <v>175000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ht="15">
      <c r="A25" s="128" t="s">
        <v>76</v>
      </c>
      <c r="B25" s="129"/>
      <c r="C25" s="129"/>
      <c r="D25" s="129"/>
      <c r="E25" s="13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ht="13.5">
      <c r="A26" s="89" t="s">
        <v>77</v>
      </c>
      <c r="B26" s="91"/>
      <c r="C26" s="91"/>
      <c r="D26" s="91"/>
      <c r="E26" s="32">
        <v>40000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7" spans="1:25" ht="13.5">
      <c r="A27" s="89" t="s">
        <v>78</v>
      </c>
      <c r="B27" s="91"/>
      <c r="C27" s="91"/>
      <c r="D27" s="91"/>
      <c r="E27" s="32">
        <v>100000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"/>
      <c r="T27" s="1"/>
      <c r="U27" s="1"/>
      <c r="V27" s="1"/>
      <c r="W27" s="1"/>
      <c r="X27" s="1"/>
      <c r="Y27" s="1"/>
    </row>
    <row r="28" spans="1:25" ht="13.5">
      <c r="A28" s="89" t="s">
        <v>79</v>
      </c>
      <c r="B28" s="91"/>
      <c r="C28" s="91"/>
      <c r="D28" s="91"/>
      <c r="E28" s="32">
        <v>60000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"/>
      <c r="T28" s="1"/>
      <c r="U28" s="1"/>
      <c r="V28" s="1"/>
      <c r="W28" s="1"/>
      <c r="X28" s="1"/>
      <c r="Y28" s="1"/>
    </row>
    <row r="29" spans="1:25" ht="13.5">
      <c r="A29" s="175" t="s">
        <v>80</v>
      </c>
      <c r="B29" s="156"/>
      <c r="C29" s="156"/>
      <c r="D29" s="156"/>
      <c r="E29" s="32">
        <v>60000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"/>
      <c r="T29" s="1"/>
      <c r="U29" s="1"/>
      <c r="V29" s="1"/>
      <c r="W29" s="1"/>
      <c r="X29" s="1"/>
      <c r="Y29" s="1"/>
    </row>
    <row r="30" spans="1:25" ht="13.5">
      <c r="A30" s="89" t="s">
        <v>81</v>
      </c>
      <c r="B30" s="91"/>
      <c r="C30" s="91"/>
      <c r="D30" s="91"/>
      <c r="E30" s="32">
        <v>50000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  <c r="T30" s="1"/>
      <c r="U30" s="1"/>
      <c r="V30" s="1"/>
      <c r="W30" s="1"/>
      <c r="X30" s="1"/>
      <c r="Y30" s="1"/>
    </row>
    <row r="31" spans="1:25" ht="13.5">
      <c r="A31" s="126" t="s">
        <v>82</v>
      </c>
      <c r="B31" s="91"/>
      <c r="C31" s="91"/>
      <c r="D31" s="91"/>
      <c r="E31" s="50">
        <f>SUM(E26:E30)</f>
        <v>310000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  <c r="T31" s="1"/>
      <c r="U31" s="1"/>
      <c r="V31" s="1"/>
      <c r="W31" s="1"/>
      <c r="X31" s="1"/>
      <c r="Y31" s="1"/>
    </row>
    <row r="32" spans="1:25" ht="13.5">
      <c r="A32" s="2"/>
      <c r="B32" s="2"/>
      <c r="C32" s="2"/>
      <c r="D32" s="2"/>
      <c r="E32" s="3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  <c r="T32" s="1"/>
      <c r="U32" s="1"/>
      <c r="V32" s="1"/>
      <c r="W32" s="1"/>
      <c r="X32" s="1"/>
      <c r="Y32" s="1"/>
    </row>
    <row r="33" spans="1:25" ht="15">
      <c r="A33" s="128" t="s">
        <v>83</v>
      </c>
      <c r="B33" s="129"/>
      <c r="C33" s="129"/>
      <c r="D33" s="129"/>
      <c r="E33" s="13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  <c r="U33" s="1"/>
      <c r="V33" s="1"/>
      <c r="W33" s="1"/>
      <c r="X33" s="1"/>
      <c r="Y33" s="1"/>
    </row>
    <row r="34" spans="1:25" ht="13.5">
      <c r="A34" s="89" t="s">
        <v>84</v>
      </c>
      <c r="B34" s="91"/>
      <c r="C34" s="91"/>
      <c r="D34" s="91"/>
      <c r="E34" s="32">
        <v>10000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  <c r="T34" s="1"/>
      <c r="U34" s="1"/>
      <c r="V34" s="1"/>
      <c r="W34" s="1"/>
      <c r="X34" s="1"/>
      <c r="Y34" s="1"/>
    </row>
    <row r="35" spans="1:25" ht="13.5">
      <c r="A35" s="89" t="s">
        <v>85</v>
      </c>
      <c r="B35" s="91"/>
      <c r="C35" s="91"/>
      <c r="D35" s="91"/>
      <c r="E35" s="32">
        <v>40000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  <c r="T35" s="1"/>
      <c r="U35" s="1"/>
      <c r="V35" s="1"/>
      <c r="W35" s="1"/>
      <c r="X35" s="1"/>
      <c r="Y35" s="1"/>
    </row>
    <row r="36" spans="1:25" ht="13.5">
      <c r="A36" s="89" t="s">
        <v>86</v>
      </c>
      <c r="B36" s="91"/>
      <c r="C36" s="91"/>
      <c r="D36" s="91"/>
      <c r="E36" s="32">
        <v>40000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  <c r="T36" s="1"/>
      <c r="U36" s="1"/>
      <c r="V36" s="1"/>
      <c r="W36" s="1"/>
      <c r="X36" s="1"/>
      <c r="Y36" s="1"/>
    </row>
    <row r="37" spans="1:25" ht="13.5">
      <c r="A37" s="89" t="s">
        <v>87</v>
      </c>
      <c r="B37" s="91"/>
      <c r="C37" s="91"/>
      <c r="D37" s="91"/>
      <c r="E37" s="32">
        <v>40000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"/>
      <c r="T37" s="1"/>
      <c r="U37" s="1"/>
      <c r="V37" s="1"/>
      <c r="W37" s="1"/>
      <c r="X37" s="1"/>
      <c r="Y37" s="1"/>
    </row>
    <row r="38" spans="1:25" ht="13.5">
      <c r="A38" s="89" t="s">
        <v>88</v>
      </c>
      <c r="B38" s="91"/>
      <c r="C38" s="91"/>
      <c r="D38" s="91"/>
      <c r="E38" s="32">
        <v>40000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"/>
      <c r="T38" s="1"/>
      <c r="U38" s="1"/>
      <c r="V38" s="1"/>
      <c r="W38" s="1"/>
      <c r="X38" s="1"/>
      <c r="Y38" s="1"/>
    </row>
    <row r="39" spans="1:25" ht="13.5">
      <c r="A39" s="126" t="s">
        <v>89</v>
      </c>
      <c r="B39" s="91"/>
      <c r="C39" s="91"/>
      <c r="D39" s="91"/>
      <c r="E39" s="50">
        <f>SUM(E34:E38)</f>
        <v>170000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"/>
      <c r="T39" s="1"/>
      <c r="U39" s="1"/>
      <c r="V39" s="1"/>
      <c r="W39" s="1"/>
      <c r="X39" s="1"/>
      <c r="Y39" s="1"/>
    </row>
    <row r="40" spans="1:25" ht="13.5">
      <c r="A40" s="51"/>
      <c r="B40" s="52"/>
      <c r="C40" s="52"/>
      <c r="D40" s="52"/>
      <c r="E40" s="5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"/>
      <c r="T40" s="1"/>
      <c r="U40" s="1"/>
      <c r="V40" s="1"/>
      <c r="W40" s="1"/>
      <c r="X40" s="1"/>
      <c r="Y40" s="1"/>
    </row>
    <row r="41" spans="1:25" ht="15">
      <c r="A41" s="80" t="s">
        <v>90</v>
      </c>
      <c r="B41" s="133"/>
      <c r="C41" s="81"/>
      <c r="D41" s="81"/>
      <c r="E41" s="8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  <c r="T41" s="1"/>
      <c r="U41" s="1"/>
      <c r="V41" s="1"/>
      <c r="W41" s="1"/>
      <c r="X41" s="1"/>
      <c r="Y41" s="1"/>
    </row>
    <row r="42" spans="1:25" ht="13.5">
      <c r="A42" s="175" t="s">
        <v>91</v>
      </c>
      <c r="B42" s="156"/>
      <c r="C42" s="156"/>
      <c r="D42" s="157"/>
      <c r="E42" s="3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1"/>
      <c r="U42" s="1"/>
      <c r="V42" s="1"/>
      <c r="W42" s="1"/>
      <c r="X42" s="1"/>
      <c r="Y42" s="1"/>
    </row>
    <row r="43" spans="1:25" ht="13.5">
      <c r="A43" s="49" t="s">
        <v>92</v>
      </c>
      <c r="B43" s="49"/>
      <c r="C43" s="49"/>
      <c r="D43" s="49"/>
      <c r="E43" s="39">
        <v>42000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1"/>
      <c r="U43" s="1"/>
      <c r="V43" s="1"/>
      <c r="W43" s="1"/>
      <c r="X43" s="1"/>
      <c r="Y43" s="1"/>
    </row>
    <row r="44" spans="1:25" ht="13.5">
      <c r="A44" s="49" t="s">
        <v>93</v>
      </c>
      <c r="B44" s="49"/>
      <c r="C44" s="49"/>
      <c r="D44" s="49"/>
      <c r="E44" s="39">
        <v>20000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"/>
      <c r="U44" s="1"/>
      <c r="V44" s="1"/>
      <c r="W44" s="1"/>
      <c r="X44" s="1"/>
      <c r="Y44" s="1"/>
    </row>
    <row r="45" spans="1:25" ht="13.5">
      <c r="A45" s="175" t="s">
        <v>94</v>
      </c>
      <c r="B45" s="156"/>
      <c r="C45" s="156"/>
      <c r="D45" s="157"/>
      <c r="E45" s="3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1"/>
      <c r="U45" s="1"/>
      <c r="V45" s="1"/>
      <c r="W45" s="1"/>
      <c r="X45" s="1"/>
      <c r="Y45" s="1"/>
    </row>
    <row r="46" spans="1:25" ht="13.5">
      <c r="A46" s="49" t="s">
        <v>95</v>
      </c>
      <c r="B46" s="49"/>
      <c r="C46" s="49"/>
      <c r="D46" s="49"/>
      <c r="E46" s="39">
        <v>24000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1"/>
      <c r="U46" s="1"/>
      <c r="V46" s="1"/>
      <c r="W46" s="1"/>
      <c r="X46" s="1"/>
      <c r="Y46" s="1"/>
    </row>
    <row r="47" spans="1:25" ht="13.5">
      <c r="A47" s="49" t="s">
        <v>93</v>
      </c>
      <c r="B47" s="49"/>
      <c r="C47" s="49"/>
      <c r="D47" s="49"/>
      <c r="E47" s="39">
        <v>20000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1"/>
      <c r="U47" s="1"/>
      <c r="V47" s="1"/>
      <c r="W47" s="1"/>
      <c r="X47" s="1"/>
      <c r="Y47" s="1"/>
    </row>
    <row r="48" spans="1:25" ht="13.5">
      <c r="A48" s="89"/>
      <c r="B48" s="91"/>
      <c r="C48" s="91"/>
      <c r="D48" s="97"/>
      <c r="E48" s="3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1"/>
      <c r="U48" s="1"/>
      <c r="V48" s="1"/>
      <c r="W48" s="1"/>
      <c r="X48" s="1"/>
      <c r="Y48" s="1"/>
    </row>
    <row r="49" spans="1:25" ht="13.5">
      <c r="A49" s="89" t="s">
        <v>96</v>
      </c>
      <c r="B49" s="91"/>
      <c r="C49" s="91"/>
      <c r="D49" s="97"/>
      <c r="E49" s="3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</row>
    <row r="50" spans="1:25" ht="13.5">
      <c r="A50" s="49" t="s">
        <v>97</v>
      </c>
      <c r="B50" s="91"/>
      <c r="C50" s="91"/>
      <c r="D50" s="97"/>
      <c r="E50" s="39">
        <v>40000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</row>
    <row r="51" spans="1:25" ht="13.5">
      <c r="A51" s="89"/>
      <c r="B51" s="91"/>
      <c r="C51" s="91"/>
      <c r="D51" s="97"/>
      <c r="E51" s="3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</row>
    <row r="52" spans="1:25" ht="13.5">
      <c r="A52" s="175"/>
      <c r="B52" s="156"/>
      <c r="C52" s="156"/>
      <c r="D52" s="157"/>
      <c r="E52" s="3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</row>
    <row r="53" spans="1:25" ht="13.5">
      <c r="A53" s="176" t="s">
        <v>98</v>
      </c>
      <c r="B53" s="156"/>
      <c r="C53" s="156"/>
      <c r="D53" s="157"/>
      <c r="E53" s="54">
        <f>SUM(E42:E52)</f>
        <v>146000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</row>
    <row r="54" spans="1:25" ht="19.5">
      <c r="A54" s="177" t="s">
        <v>99</v>
      </c>
      <c r="B54" s="178"/>
      <c r="C54" s="178"/>
      <c r="D54" s="178"/>
      <c r="E54" s="55">
        <f>E39+E31+E23+E13+E5+E53</f>
        <v>996000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</row>
    <row r="55" spans="1:25" ht="14">
      <c r="A55" s="179"/>
      <c r="B55" s="178"/>
      <c r="C55" s="178"/>
      <c r="D55" s="178"/>
      <c r="E55" s="5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</row>
    <row r="56" spans="1:25" ht="13.5">
      <c r="A56" s="2"/>
      <c r="B56" s="2"/>
      <c r="C56" s="2"/>
      <c r="D56" s="57"/>
      <c r="E56" s="5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</row>
    <row r="57" spans="1:25" ht="13.5">
      <c r="A57" s="2"/>
      <c r="B57" s="2"/>
      <c r="C57" s="2"/>
      <c r="D57" s="57"/>
      <c r="E57" s="5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</row>
    <row r="58" spans="1:25" ht="13.5">
      <c r="A58" s="2"/>
      <c r="B58" s="2"/>
      <c r="C58" s="2"/>
      <c r="D58" s="2"/>
      <c r="E58" s="5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</row>
    <row r="59" spans="1:25" ht="13.5">
      <c r="A59" s="2"/>
      <c r="B59" s="2"/>
      <c r="C59" s="2"/>
      <c r="D59" s="2"/>
      <c r="E59" s="5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</row>
    <row r="60" spans="1:25" ht="13.5">
      <c r="A60" s="2"/>
      <c r="B60" s="2"/>
      <c r="C60" s="2"/>
      <c r="D60" s="2"/>
      <c r="E60" s="5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</row>
    <row r="61" spans="1:25" ht="13.5">
      <c r="A61" s="2"/>
      <c r="B61" s="2"/>
      <c r="C61" s="2"/>
      <c r="D61" s="2"/>
      <c r="E61" s="5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</row>
    <row r="62" spans="1:25" ht="13.5">
      <c r="A62" s="2"/>
      <c r="B62" s="2"/>
      <c r="C62" s="2"/>
      <c r="D62" s="2"/>
      <c r="E62" s="5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1"/>
      <c r="T62" s="1"/>
      <c r="U62" s="1"/>
      <c r="V62" s="1"/>
      <c r="W62" s="1"/>
      <c r="X62" s="1"/>
      <c r="Y62" s="1"/>
    </row>
    <row r="63" spans="1:25" ht="13.5">
      <c r="A63" s="2"/>
      <c r="B63" s="2"/>
      <c r="C63" s="2"/>
      <c r="D63" s="2"/>
      <c r="E63" s="5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"/>
      <c r="T63" s="1"/>
      <c r="U63" s="1"/>
      <c r="V63" s="1"/>
      <c r="W63" s="1"/>
      <c r="X63" s="1"/>
      <c r="Y63" s="1"/>
    </row>
    <row r="64" spans="1:25" ht="13.5">
      <c r="A64" s="2"/>
      <c r="B64" s="2"/>
      <c r="C64" s="2"/>
      <c r="D64" s="2"/>
      <c r="E64" s="5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1"/>
      <c r="T64" s="1"/>
      <c r="U64" s="1"/>
      <c r="V64" s="1"/>
      <c r="W64" s="1"/>
      <c r="X64" s="1"/>
      <c r="Y64" s="1"/>
    </row>
    <row r="65" spans="1:25" ht="13.5">
      <c r="A65" s="2"/>
      <c r="B65" s="2"/>
      <c r="C65" s="2"/>
      <c r="D65" s="2"/>
      <c r="E65" s="5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"/>
      <c r="T65" s="1"/>
      <c r="U65" s="1"/>
      <c r="V65" s="1"/>
      <c r="W65" s="1"/>
      <c r="X65" s="1"/>
      <c r="Y65" s="1"/>
    </row>
    <row r="66" spans="1:25" ht="13.5">
      <c r="A66" s="2"/>
      <c r="B66" s="2"/>
      <c r="C66" s="2"/>
      <c r="D66" s="2"/>
      <c r="E66" s="5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"/>
      <c r="T66" s="1"/>
      <c r="U66" s="1"/>
      <c r="V66" s="1"/>
      <c r="W66" s="1"/>
      <c r="X66" s="1"/>
      <c r="Y66" s="1"/>
    </row>
    <row r="67" spans="1:25" ht="13.5">
      <c r="A67" s="2"/>
      <c r="B67" s="2"/>
      <c r="C67" s="2"/>
      <c r="D67" s="2"/>
      <c r="E67" s="5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1"/>
      <c r="T67" s="1"/>
      <c r="U67" s="1"/>
      <c r="V67" s="1"/>
      <c r="W67" s="1"/>
      <c r="X67" s="1"/>
      <c r="Y67" s="1"/>
    </row>
    <row r="68" spans="1:25" ht="13.5">
      <c r="A68" s="2"/>
      <c r="B68" s="2"/>
      <c r="C68" s="2"/>
      <c r="D68" s="2"/>
      <c r="E68" s="5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1"/>
      <c r="T68" s="1"/>
      <c r="U68" s="1"/>
      <c r="V68" s="1"/>
      <c r="W68" s="1"/>
      <c r="X68" s="1"/>
      <c r="Y68" s="1"/>
    </row>
    <row r="69" spans="1:25" ht="13.5">
      <c r="A69" s="2"/>
      <c r="B69" s="2"/>
      <c r="C69" s="2"/>
      <c r="D69" s="2"/>
      <c r="E69" s="5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1"/>
      <c r="T69" s="1"/>
      <c r="U69" s="1"/>
      <c r="V69" s="1"/>
      <c r="W69" s="1"/>
      <c r="X69" s="1"/>
      <c r="Y69" s="1"/>
    </row>
    <row r="70" spans="1:25" ht="13.5">
      <c r="A70" s="2"/>
      <c r="B70" s="2"/>
      <c r="C70" s="2"/>
      <c r="D70" s="2"/>
      <c r="E70" s="5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1"/>
      <c r="T70" s="1"/>
      <c r="U70" s="1"/>
      <c r="V70" s="1"/>
      <c r="W70" s="1"/>
      <c r="X70" s="1"/>
      <c r="Y70" s="1"/>
    </row>
    <row r="71" spans="1:25" ht="13.5">
      <c r="A71" s="2"/>
      <c r="B71" s="2"/>
      <c r="C71" s="2"/>
      <c r="D71" s="2"/>
      <c r="E71" s="5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1"/>
      <c r="T71" s="1"/>
      <c r="U71" s="1"/>
      <c r="V71" s="1"/>
      <c r="W71" s="1"/>
      <c r="X71" s="1"/>
      <c r="Y71" s="1"/>
    </row>
    <row r="72" spans="1:25" ht="13.5">
      <c r="A72" s="2"/>
      <c r="B72" s="2"/>
      <c r="C72" s="2"/>
      <c r="D72" s="2"/>
      <c r="E72" s="5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"/>
      <c r="T72" s="1"/>
      <c r="U72" s="1"/>
      <c r="V72" s="1"/>
      <c r="W72" s="1"/>
      <c r="X72" s="1"/>
      <c r="Y72" s="1"/>
    </row>
    <row r="73" spans="1:25" ht="13.5">
      <c r="A73" s="2"/>
      <c r="B73" s="2"/>
      <c r="C73" s="2"/>
      <c r="D73" s="2"/>
      <c r="E73" s="5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1"/>
      <c r="T73" s="1"/>
      <c r="U73" s="1"/>
      <c r="V73" s="1"/>
      <c r="W73" s="1"/>
      <c r="X73" s="1"/>
      <c r="Y73" s="1"/>
    </row>
    <row r="74" spans="1:25" ht="13.5">
      <c r="A74" s="2"/>
      <c r="B74" s="2"/>
      <c r="C74" s="2"/>
      <c r="D74" s="2"/>
      <c r="E74" s="5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1"/>
      <c r="T74" s="1"/>
      <c r="U74" s="1"/>
      <c r="V74" s="1"/>
      <c r="W74" s="1"/>
      <c r="X74" s="1"/>
      <c r="Y74" s="1"/>
    </row>
    <row r="75" spans="1:25" ht="13.5">
      <c r="A75" s="2"/>
      <c r="B75" s="2"/>
      <c r="C75" s="2"/>
      <c r="D75" s="2"/>
      <c r="E75" s="5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1"/>
      <c r="T75" s="1"/>
      <c r="U75" s="1"/>
      <c r="V75" s="1"/>
      <c r="W75" s="1"/>
      <c r="X75" s="1"/>
      <c r="Y75" s="1"/>
    </row>
    <row r="76" spans="1:25" ht="13.5">
      <c r="A76" s="2"/>
      <c r="B76" s="2"/>
      <c r="C76" s="2"/>
      <c r="D76" s="2"/>
      <c r="E76" s="5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1"/>
      <c r="T76" s="1"/>
      <c r="U76" s="1"/>
      <c r="V76" s="1"/>
      <c r="W76" s="1"/>
      <c r="X76" s="1"/>
      <c r="Y76" s="1"/>
    </row>
    <row r="77" spans="1:25" ht="13.5">
      <c r="A77" s="2"/>
      <c r="B77" s="2"/>
      <c r="C77" s="2"/>
      <c r="D77" s="2"/>
      <c r="E77" s="5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1"/>
      <c r="T77" s="1"/>
      <c r="U77" s="1"/>
      <c r="V77" s="1"/>
      <c r="W77" s="1"/>
      <c r="X77" s="1"/>
      <c r="Y77" s="1"/>
    </row>
    <row r="78" spans="1:25" ht="13.5">
      <c r="A78" s="2"/>
      <c r="B78" s="2"/>
      <c r="C78" s="2"/>
      <c r="D78" s="2"/>
      <c r="E78" s="5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1"/>
      <c r="T78" s="1"/>
      <c r="U78" s="1"/>
      <c r="V78" s="1"/>
      <c r="W78" s="1"/>
      <c r="X78" s="1"/>
      <c r="Y78" s="1"/>
    </row>
    <row r="79" spans="1:25" ht="13.5">
      <c r="A79" s="2"/>
      <c r="B79" s="2"/>
      <c r="C79" s="2"/>
      <c r="D79" s="2"/>
      <c r="E79" s="5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1"/>
      <c r="T79" s="1"/>
      <c r="U79" s="1"/>
      <c r="V79" s="1"/>
      <c r="W79" s="1"/>
      <c r="X79" s="1"/>
      <c r="Y79" s="1"/>
    </row>
    <row r="80" spans="1:25" ht="13.5">
      <c r="A80" s="2"/>
      <c r="B80" s="2"/>
      <c r="C80" s="2"/>
      <c r="D80" s="2"/>
      <c r="E80" s="5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1"/>
      <c r="T80" s="1"/>
      <c r="U80" s="1"/>
      <c r="V80" s="1"/>
      <c r="W80" s="1"/>
      <c r="X80" s="1"/>
      <c r="Y80" s="1"/>
    </row>
    <row r="81" spans="1:25" ht="13.5">
      <c r="A81" s="2"/>
      <c r="B81" s="2"/>
      <c r="C81" s="2"/>
      <c r="D81" s="2"/>
      <c r="E81" s="5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1"/>
      <c r="T81" s="1"/>
      <c r="U81" s="1"/>
      <c r="V81" s="1"/>
      <c r="W81" s="1"/>
      <c r="X81" s="1"/>
      <c r="Y81" s="1"/>
    </row>
    <row r="82" spans="1:25" ht="13.5">
      <c r="A82" s="2"/>
      <c r="B82" s="2"/>
      <c r="C82" s="2"/>
      <c r="D82" s="2"/>
      <c r="E82" s="5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1"/>
      <c r="T82" s="1"/>
      <c r="U82" s="1"/>
      <c r="V82" s="1"/>
      <c r="W82" s="1"/>
      <c r="X82" s="1"/>
      <c r="Y82" s="1"/>
    </row>
    <row r="83" spans="1:25" ht="13.5">
      <c r="A83" s="2"/>
      <c r="B83" s="2"/>
      <c r="C83" s="2"/>
      <c r="D83" s="2"/>
      <c r="E83" s="5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1"/>
      <c r="T83" s="1"/>
      <c r="U83" s="1"/>
      <c r="V83" s="1"/>
      <c r="W83" s="1"/>
      <c r="X83" s="1"/>
      <c r="Y83" s="1"/>
    </row>
    <row r="84" spans="1:25" ht="13.5">
      <c r="A84" s="2"/>
      <c r="B84" s="2"/>
      <c r="C84" s="2"/>
      <c r="D84" s="2"/>
      <c r="E84" s="5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1"/>
      <c r="T84" s="1"/>
      <c r="U84" s="1"/>
      <c r="V84" s="1"/>
      <c r="W84" s="1"/>
      <c r="X84" s="1"/>
      <c r="Y84" s="1"/>
    </row>
    <row r="85" spans="1:25" ht="13.5">
      <c r="A85" s="2"/>
      <c r="B85" s="2"/>
      <c r="C85" s="2"/>
      <c r="D85" s="2"/>
      <c r="E85" s="5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1"/>
      <c r="T85" s="1"/>
      <c r="U85" s="1"/>
      <c r="V85" s="1"/>
      <c r="W85" s="1"/>
      <c r="X85" s="1"/>
      <c r="Y85" s="1"/>
    </row>
    <row r="86" spans="1:25" ht="13.5">
      <c r="A86" s="2"/>
      <c r="B86" s="2"/>
      <c r="C86" s="2"/>
      <c r="D86" s="2"/>
      <c r="E86" s="5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1"/>
      <c r="T86" s="1"/>
      <c r="U86" s="1"/>
      <c r="V86" s="1"/>
      <c r="W86" s="1"/>
      <c r="X86" s="1"/>
      <c r="Y86" s="1"/>
    </row>
    <row r="87" spans="1:25" ht="13.5">
      <c r="A87" s="2"/>
      <c r="B87" s="2"/>
      <c r="C87" s="2"/>
      <c r="D87" s="2"/>
      <c r="E87" s="5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1"/>
      <c r="T87" s="1"/>
      <c r="U87" s="1"/>
      <c r="V87" s="1"/>
      <c r="W87" s="1"/>
      <c r="X87" s="1"/>
      <c r="Y87" s="1"/>
    </row>
    <row r="88" spans="1:25" ht="13.5">
      <c r="A88" s="2"/>
      <c r="B88" s="2"/>
      <c r="C88" s="2"/>
      <c r="D88" s="2"/>
      <c r="E88" s="5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1"/>
      <c r="T88" s="1"/>
      <c r="U88" s="1"/>
      <c r="V88" s="1"/>
      <c r="W88" s="1"/>
      <c r="X88" s="1"/>
      <c r="Y88" s="1"/>
    </row>
    <row r="89" spans="1:25" ht="13.5">
      <c r="A89" s="2"/>
      <c r="B89" s="2"/>
      <c r="C89" s="2"/>
      <c r="D89" s="2"/>
      <c r="E89" s="5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1"/>
      <c r="T89" s="1"/>
      <c r="U89" s="1"/>
      <c r="V89" s="1"/>
      <c r="W89" s="1"/>
      <c r="X89" s="1"/>
      <c r="Y89" s="1"/>
    </row>
    <row r="90" spans="1:25" ht="13.5">
      <c r="A90" s="2"/>
      <c r="B90" s="2"/>
      <c r="C90" s="2"/>
      <c r="D90" s="2"/>
      <c r="E90" s="5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1"/>
      <c r="T90" s="1"/>
      <c r="U90" s="1"/>
      <c r="V90" s="1"/>
      <c r="W90" s="1"/>
      <c r="X90" s="1"/>
      <c r="Y90" s="1"/>
    </row>
    <row r="91" spans="1:25" ht="13.5">
      <c r="A91" s="2"/>
      <c r="B91" s="2"/>
      <c r="C91" s="2"/>
      <c r="D91" s="2"/>
      <c r="E91" s="5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1"/>
      <c r="T91" s="1"/>
      <c r="U91" s="1"/>
      <c r="V91" s="1"/>
      <c r="W91" s="1"/>
      <c r="X91" s="1"/>
      <c r="Y91" s="1"/>
    </row>
    <row r="92" spans="1:25" ht="13.5">
      <c r="A92" s="2"/>
      <c r="B92" s="2"/>
      <c r="C92" s="2"/>
      <c r="D92" s="2"/>
      <c r="E92" s="5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1"/>
      <c r="T92" s="1"/>
      <c r="U92" s="1"/>
      <c r="V92" s="1"/>
      <c r="W92" s="1"/>
      <c r="X92" s="1"/>
      <c r="Y92" s="1"/>
    </row>
    <row r="93" spans="1:25" ht="13.5">
      <c r="A93" s="2"/>
      <c r="B93" s="2"/>
      <c r="C93" s="2"/>
      <c r="D93" s="2"/>
      <c r="E93" s="5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1"/>
      <c r="T93" s="1"/>
      <c r="U93" s="1"/>
      <c r="V93" s="1"/>
      <c r="W93" s="1"/>
      <c r="X93" s="1"/>
      <c r="Y93" s="1"/>
    </row>
    <row r="94" spans="1:25" ht="13.5">
      <c r="A94" s="2"/>
      <c r="B94" s="2"/>
      <c r="C94" s="2"/>
      <c r="D94" s="2"/>
      <c r="E94" s="5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1"/>
      <c r="T94" s="1"/>
      <c r="U94" s="1"/>
      <c r="V94" s="1"/>
      <c r="W94" s="1"/>
      <c r="X94" s="1"/>
      <c r="Y94" s="1"/>
    </row>
    <row r="95" spans="1:25" ht="13.5">
      <c r="A95" s="2"/>
      <c r="B95" s="2"/>
      <c r="C95" s="2"/>
      <c r="D95" s="2"/>
      <c r="E95" s="5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1"/>
      <c r="T95" s="1"/>
      <c r="U95" s="1"/>
      <c r="V95" s="1"/>
      <c r="W95" s="1"/>
      <c r="X95" s="1"/>
      <c r="Y95" s="1"/>
    </row>
    <row r="96" spans="1:25" ht="13.5">
      <c r="A96" s="2"/>
      <c r="B96" s="2"/>
      <c r="C96" s="2"/>
      <c r="D96" s="2"/>
      <c r="E96" s="5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1"/>
      <c r="T96" s="1"/>
      <c r="U96" s="1"/>
      <c r="V96" s="1"/>
      <c r="W96" s="1"/>
      <c r="X96" s="1"/>
      <c r="Y96" s="1"/>
    </row>
    <row r="97" spans="1:25" ht="13.5">
      <c r="A97" s="2"/>
      <c r="B97" s="2"/>
      <c r="C97" s="2"/>
      <c r="D97" s="2"/>
      <c r="E97" s="5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1"/>
      <c r="T97" s="1"/>
      <c r="U97" s="1"/>
      <c r="V97" s="1"/>
      <c r="W97" s="1"/>
      <c r="X97" s="1"/>
      <c r="Y97" s="1"/>
    </row>
    <row r="98" spans="1:25" ht="13.5">
      <c r="A98" s="2"/>
      <c r="B98" s="2"/>
      <c r="C98" s="2"/>
      <c r="D98" s="2"/>
      <c r="E98" s="5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1"/>
      <c r="T98" s="1"/>
      <c r="U98" s="1"/>
      <c r="V98" s="1"/>
      <c r="W98" s="1"/>
      <c r="X98" s="1"/>
      <c r="Y98" s="1"/>
    </row>
    <row r="99" spans="1:25" ht="13.5">
      <c r="A99" s="2"/>
      <c r="B99" s="2"/>
      <c r="C99" s="2"/>
      <c r="D99" s="2"/>
      <c r="E99" s="5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1"/>
      <c r="T99" s="1"/>
      <c r="U99" s="1"/>
      <c r="V99" s="1"/>
      <c r="W99" s="1"/>
      <c r="X99" s="1"/>
      <c r="Y99" s="1"/>
    </row>
    <row r="100" spans="1:25" ht="13.5">
      <c r="A100" s="2"/>
      <c r="B100" s="2"/>
      <c r="C100" s="2"/>
      <c r="D100" s="2"/>
      <c r="E100" s="5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1"/>
      <c r="T100" s="1"/>
      <c r="U100" s="1"/>
      <c r="V100" s="1"/>
      <c r="W100" s="1"/>
      <c r="X100" s="1"/>
      <c r="Y100" s="1"/>
    </row>
    <row r="101" spans="1:25" ht="13.5">
      <c r="A101" s="2"/>
      <c r="B101" s="2"/>
      <c r="C101" s="2"/>
      <c r="D101" s="2"/>
      <c r="E101" s="5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1"/>
      <c r="T101" s="1"/>
      <c r="U101" s="1"/>
      <c r="V101" s="1"/>
      <c r="W101" s="1"/>
      <c r="X101" s="1"/>
      <c r="Y101" s="1"/>
    </row>
    <row r="102" spans="1:25" ht="13.5">
      <c r="A102" s="2"/>
      <c r="B102" s="2"/>
      <c r="C102" s="2"/>
      <c r="D102" s="2"/>
      <c r="E102" s="5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1"/>
      <c r="T102" s="1"/>
      <c r="U102" s="1"/>
      <c r="V102" s="1"/>
      <c r="W102" s="1"/>
      <c r="X102" s="1"/>
      <c r="Y102" s="1"/>
    </row>
    <row r="103" spans="1:25" ht="13.5">
      <c r="A103" s="2"/>
      <c r="B103" s="2"/>
      <c r="C103" s="2"/>
      <c r="D103" s="2"/>
      <c r="E103" s="5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1"/>
      <c r="T103" s="1"/>
      <c r="U103" s="1"/>
      <c r="V103" s="1"/>
      <c r="W103" s="1"/>
      <c r="X103" s="1"/>
      <c r="Y103" s="1"/>
    </row>
    <row r="104" spans="1:25" ht="13.5">
      <c r="A104" s="2"/>
      <c r="B104" s="2"/>
      <c r="C104" s="2"/>
      <c r="D104" s="2"/>
      <c r="E104" s="5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1"/>
      <c r="T104" s="1"/>
      <c r="U104" s="1"/>
      <c r="V104" s="1"/>
      <c r="W104" s="1"/>
      <c r="X104" s="1"/>
      <c r="Y104" s="1"/>
    </row>
    <row r="105" spans="1:25" ht="13.5">
      <c r="A105" s="2"/>
      <c r="B105" s="2"/>
      <c r="C105" s="2"/>
      <c r="D105" s="2"/>
      <c r="E105" s="5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1"/>
      <c r="T105" s="1"/>
      <c r="U105" s="1"/>
      <c r="V105" s="1"/>
      <c r="W105" s="1"/>
      <c r="X105" s="1"/>
      <c r="Y105" s="1"/>
    </row>
    <row r="106" spans="1:25" ht="13.5">
      <c r="A106" s="2"/>
      <c r="B106" s="2"/>
      <c r="C106" s="2"/>
      <c r="D106" s="2"/>
      <c r="E106" s="5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1"/>
      <c r="T106" s="1"/>
      <c r="U106" s="1"/>
      <c r="V106" s="1"/>
      <c r="W106" s="1"/>
      <c r="X106" s="1"/>
      <c r="Y106" s="1"/>
    </row>
    <row r="107" spans="1:25" ht="13.5">
      <c r="A107" s="2"/>
      <c r="B107" s="2"/>
      <c r="C107" s="2"/>
      <c r="D107" s="2"/>
      <c r="E107" s="5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1"/>
      <c r="T107" s="1"/>
      <c r="U107" s="1"/>
      <c r="V107" s="1"/>
      <c r="W107" s="1"/>
      <c r="X107" s="1"/>
      <c r="Y107" s="1"/>
    </row>
    <row r="108" spans="1:25" ht="13.5">
      <c r="A108" s="2"/>
      <c r="B108" s="2"/>
      <c r="C108" s="2"/>
      <c r="D108" s="2"/>
      <c r="E108" s="5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1"/>
      <c r="T108" s="1"/>
      <c r="U108" s="1"/>
      <c r="V108" s="1"/>
      <c r="W108" s="1"/>
      <c r="X108" s="1"/>
      <c r="Y108" s="1"/>
    </row>
    <row r="109" spans="1:25" ht="13.5">
      <c r="A109" s="2"/>
      <c r="B109" s="2"/>
      <c r="C109" s="2"/>
      <c r="D109" s="2"/>
      <c r="E109" s="5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1"/>
      <c r="T109" s="1"/>
      <c r="U109" s="1"/>
      <c r="V109" s="1"/>
      <c r="W109" s="1"/>
      <c r="X109" s="1"/>
      <c r="Y109" s="1"/>
    </row>
    <row r="110" spans="1:25" ht="13.5">
      <c r="A110" s="2"/>
      <c r="B110" s="2"/>
      <c r="C110" s="2"/>
      <c r="D110" s="2"/>
      <c r="E110" s="5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1"/>
      <c r="T110" s="1"/>
      <c r="U110" s="1"/>
      <c r="V110" s="1"/>
      <c r="W110" s="1"/>
      <c r="X110" s="1"/>
      <c r="Y110" s="1"/>
    </row>
    <row r="111" spans="1:25" ht="13.5">
      <c r="A111" s="2"/>
      <c r="B111" s="2"/>
      <c r="C111" s="2"/>
      <c r="D111" s="2"/>
      <c r="E111" s="5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1"/>
      <c r="T111" s="1"/>
      <c r="U111" s="1"/>
      <c r="V111" s="1"/>
      <c r="W111" s="1"/>
      <c r="X111" s="1"/>
      <c r="Y111" s="1"/>
    </row>
    <row r="112" spans="1:25" ht="13.5">
      <c r="A112" s="2"/>
      <c r="B112" s="2"/>
      <c r="C112" s="2"/>
      <c r="D112" s="2"/>
      <c r="E112" s="5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1"/>
      <c r="T112" s="1"/>
      <c r="U112" s="1"/>
      <c r="V112" s="1"/>
      <c r="W112" s="1"/>
      <c r="X112" s="1"/>
      <c r="Y112" s="1"/>
    </row>
    <row r="113" spans="1:25" ht="13.5">
      <c r="A113" s="2"/>
      <c r="B113" s="2"/>
      <c r="C113" s="2"/>
      <c r="D113" s="2"/>
      <c r="E113" s="5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1"/>
      <c r="T113" s="1"/>
      <c r="U113" s="1"/>
      <c r="V113" s="1"/>
      <c r="W113" s="1"/>
      <c r="X113" s="1"/>
      <c r="Y113" s="1"/>
    </row>
    <row r="114" spans="1:25" ht="13.5">
      <c r="A114" s="2"/>
      <c r="B114" s="2"/>
      <c r="C114" s="2"/>
      <c r="D114" s="2"/>
      <c r="E114" s="5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1"/>
      <c r="T114" s="1"/>
      <c r="U114" s="1"/>
      <c r="V114" s="1"/>
      <c r="W114" s="1"/>
      <c r="X114" s="1"/>
      <c r="Y114" s="1"/>
    </row>
    <row r="115" spans="1:25" ht="13.5">
      <c r="A115" s="2"/>
      <c r="B115" s="2"/>
      <c r="C115" s="2"/>
      <c r="D115" s="2"/>
      <c r="E115" s="5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1"/>
      <c r="T115" s="1"/>
      <c r="U115" s="1"/>
      <c r="V115" s="1"/>
      <c r="W115" s="1"/>
      <c r="X115" s="1"/>
      <c r="Y115" s="1"/>
    </row>
    <row r="116" spans="1:25" ht="13.5">
      <c r="A116" s="2"/>
      <c r="B116" s="2"/>
      <c r="C116" s="2"/>
      <c r="D116" s="2"/>
      <c r="E116" s="5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1"/>
      <c r="T116" s="1"/>
      <c r="U116" s="1"/>
      <c r="V116" s="1"/>
      <c r="W116" s="1"/>
      <c r="X116" s="1"/>
      <c r="Y116" s="1"/>
    </row>
    <row r="117" spans="1:25" ht="13.5">
      <c r="A117" s="2"/>
      <c r="B117" s="2"/>
      <c r="C117" s="2"/>
      <c r="D117" s="2"/>
      <c r="E117" s="5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1"/>
      <c r="T117" s="1"/>
      <c r="U117" s="1"/>
      <c r="V117" s="1"/>
      <c r="W117" s="1"/>
      <c r="X117" s="1"/>
      <c r="Y117" s="1"/>
    </row>
    <row r="118" spans="1:25" ht="13.5">
      <c r="A118" s="2"/>
      <c r="B118" s="2"/>
      <c r="C118" s="2"/>
      <c r="D118" s="2"/>
      <c r="E118" s="5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1"/>
      <c r="T118" s="1"/>
      <c r="U118" s="1"/>
      <c r="V118" s="1"/>
      <c r="W118" s="1"/>
      <c r="X118" s="1"/>
      <c r="Y118" s="1"/>
    </row>
    <row r="119" spans="1:25" ht="13.5">
      <c r="A119" s="2"/>
      <c r="B119" s="2"/>
      <c r="C119" s="2"/>
      <c r="D119" s="2"/>
      <c r="E119" s="5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1"/>
      <c r="T119" s="1"/>
      <c r="U119" s="1"/>
      <c r="V119" s="1"/>
      <c r="W119" s="1"/>
      <c r="X119" s="1"/>
      <c r="Y119" s="1"/>
    </row>
    <row r="120" spans="1:25" ht="13.5">
      <c r="A120" s="2"/>
      <c r="B120" s="2"/>
      <c r="C120" s="2"/>
      <c r="D120" s="2"/>
      <c r="E120" s="5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1"/>
      <c r="T120" s="1"/>
      <c r="U120" s="1"/>
      <c r="V120" s="1"/>
      <c r="W120" s="1"/>
      <c r="X120" s="1"/>
      <c r="Y120" s="1"/>
    </row>
    <row r="121" spans="1:25" ht="13.5">
      <c r="A121" s="2"/>
      <c r="B121" s="2"/>
      <c r="C121" s="2"/>
      <c r="D121" s="2"/>
      <c r="E121" s="5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1"/>
      <c r="T121" s="1"/>
      <c r="U121" s="1"/>
      <c r="V121" s="1"/>
      <c r="W121" s="1"/>
      <c r="X121" s="1"/>
      <c r="Y121" s="1"/>
    </row>
    <row r="122" spans="1:25" ht="13.5">
      <c r="A122" s="2"/>
      <c r="B122" s="2"/>
      <c r="C122" s="2"/>
      <c r="D122" s="2"/>
      <c r="E122" s="5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1"/>
      <c r="T122" s="1"/>
      <c r="U122" s="1"/>
      <c r="V122" s="1"/>
      <c r="W122" s="1"/>
      <c r="X122" s="1"/>
      <c r="Y122" s="1"/>
    </row>
    <row r="123" spans="1:25" ht="13.5">
      <c r="A123" s="2"/>
      <c r="B123" s="2"/>
      <c r="C123" s="2"/>
      <c r="D123" s="2"/>
      <c r="E123" s="5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1"/>
      <c r="T123" s="1"/>
      <c r="U123" s="1"/>
      <c r="V123" s="1"/>
      <c r="W123" s="1"/>
      <c r="X123" s="1"/>
      <c r="Y123" s="1"/>
    </row>
    <row r="124" spans="1:25" ht="13.5">
      <c r="A124" s="2"/>
      <c r="B124" s="2"/>
      <c r="C124" s="2"/>
      <c r="D124" s="2"/>
      <c r="E124" s="5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1"/>
      <c r="T124" s="1"/>
      <c r="U124" s="1"/>
      <c r="V124" s="1"/>
      <c r="W124" s="1"/>
      <c r="X124" s="1"/>
      <c r="Y124" s="1"/>
    </row>
    <row r="125" spans="1:25" ht="13.5">
      <c r="A125" s="2"/>
      <c r="B125" s="2"/>
      <c r="C125" s="2"/>
      <c r="D125" s="2"/>
      <c r="E125" s="5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1"/>
      <c r="T125" s="1"/>
      <c r="U125" s="1"/>
      <c r="V125" s="1"/>
      <c r="W125" s="1"/>
      <c r="X125" s="1"/>
      <c r="Y125" s="1"/>
    </row>
    <row r="126" spans="1:25" ht="13.5">
      <c r="A126" s="2"/>
      <c r="B126" s="2"/>
      <c r="C126" s="2"/>
      <c r="D126" s="2"/>
      <c r="E126" s="5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1"/>
      <c r="T126" s="1"/>
      <c r="U126" s="1"/>
      <c r="V126" s="1"/>
      <c r="W126" s="1"/>
      <c r="X126" s="1"/>
      <c r="Y126" s="1"/>
    </row>
    <row r="127" spans="1:25" ht="13.5">
      <c r="A127" s="2"/>
      <c r="B127" s="2"/>
      <c r="C127" s="2"/>
      <c r="D127" s="2"/>
      <c r="E127" s="57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1"/>
      <c r="T127" s="1"/>
      <c r="U127" s="1"/>
      <c r="V127" s="1"/>
      <c r="W127" s="1"/>
      <c r="X127" s="1"/>
      <c r="Y127" s="1"/>
    </row>
    <row r="128" spans="1:25" ht="13.5">
      <c r="A128" s="2"/>
      <c r="B128" s="2"/>
      <c r="C128" s="2"/>
      <c r="D128" s="2"/>
      <c r="E128" s="5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1"/>
      <c r="T128" s="1"/>
      <c r="U128" s="1"/>
      <c r="V128" s="1"/>
      <c r="W128" s="1"/>
      <c r="X128" s="1"/>
      <c r="Y128" s="1"/>
    </row>
    <row r="129" spans="1:25" ht="13.5">
      <c r="A129" s="2"/>
      <c r="B129" s="2"/>
      <c r="C129" s="2"/>
      <c r="D129" s="2"/>
      <c r="E129" s="5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1"/>
      <c r="T129" s="1"/>
      <c r="U129" s="1"/>
      <c r="V129" s="1"/>
      <c r="W129" s="1"/>
      <c r="X129" s="1"/>
      <c r="Y129" s="1"/>
    </row>
    <row r="130" spans="1:25" ht="13.5">
      <c r="A130" s="2"/>
      <c r="B130" s="2"/>
      <c r="C130" s="2"/>
      <c r="D130" s="2"/>
      <c r="E130" s="5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1"/>
      <c r="T130" s="1"/>
      <c r="U130" s="1"/>
      <c r="V130" s="1"/>
      <c r="W130" s="1"/>
      <c r="X130" s="1"/>
      <c r="Y130" s="1"/>
    </row>
    <row r="131" spans="1:25" ht="13.5">
      <c r="A131" s="2"/>
      <c r="B131" s="2"/>
      <c r="C131" s="2"/>
      <c r="D131" s="2"/>
      <c r="E131" s="5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1"/>
      <c r="T131" s="1"/>
      <c r="U131" s="1"/>
      <c r="V131" s="1"/>
      <c r="W131" s="1"/>
      <c r="X131" s="1"/>
      <c r="Y131" s="1"/>
    </row>
    <row r="132" spans="1:25" ht="13.5">
      <c r="A132" s="2"/>
      <c r="B132" s="2"/>
      <c r="C132" s="2"/>
      <c r="D132" s="2"/>
      <c r="E132" s="5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1"/>
      <c r="T132" s="1"/>
      <c r="U132" s="1"/>
      <c r="V132" s="1"/>
      <c r="W132" s="1"/>
      <c r="X132" s="1"/>
      <c r="Y132" s="1"/>
    </row>
    <row r="133" spans="1:25" ht="13.5">
      <c r="A133" s="2"/>
      <c r="B133" s="2"/>
      <c r="C133" s="2"/>
      <c r="D133" s="2"/>
      <c r="E133" s="5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1"/>
      <c r="T133" s="1"/>
      <c r="U133" s="1"/>
      <c r="V133" s="1"/>
      <c r="W133" s="1"/>
      <c r="X133" s="1"/>
      <c r="Y133" s="1"/>
    </row>
    <row r="134" spans="1:25" ht="13.5">
      <c r="A134" s="2"/>
      <c r="B134" s="2"/>
      <c r="C134" s="2"/>
      <c r="D134" s="2"/>
      <c r="E134" s="5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1"/>
      <c r="T134" s="1"/>
      <c r="U134" s="1"/>
      <c r="V134" s="1"/>
      <c r="W134" s="1"/>
      <c r="X134" s="1"/>
      <c r="Y134" s="1"/>
    </row>
    <row r="135" spans="1:25" ht="13.5">
      <c r="A135" s="2"/>
      <c r="B135" s="2"/>
      <c r="C135" s="2"/>
      <c r="D135" s="2"/>
      <c r="E135" s="5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1"/>
      <c r="T135" s="1"/>
      <c r="U135" s="1"/>
      <c r="V135" s="1"/>
      <c r="W135" s="1"/>
      <c r="X135" s="1"/>
      <c r="Y135" s="1"/>
    </row>
    <row r="136" spans="1:25" ht="13.5">
      <c r="A136" s="2"/>
      <c r="B136" s="2"/>
      <c r="C136" s="2"/>
      <c r="D136" s="2"/>
      <c r="E136" s="5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1"/>
      <c r="T136" s="1"/>
      <c r="U136" s="1"/>
      <c r="V136" s="1"/>
      <c r="W136" s="1"/>
      <c r="X136" s="1"/>
      <c r="Y136" s="1"/>
    </row>
    <row r="137" spans="1:25" ht="13.5">
      <c r="A137" s="2"/>
      <c r="B137" s="2"/>
      <c r="C137" s="2"/>
      <c r="D137" s="2"/>
      <c r="E137" s="5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1"/>
      <c r="T137" s="1"/>
      <c r="U137" s="1"/>
      <c r="V137" s="1"/>
      <c r="W137" s="1"/>
      <c r="X137" s="1"/>
      <c r="Y137" s="1"/>
    </row>
    <row r="138" spans="1:25" ht="13.5">
      <c r="A138" s="2"/>
      <c r="B138" s="2"/>
      <c r="C138" s="2"/>
      <c r="D138" s="2"/>
      <c r="E138" s="5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1"/>
      <c r="T138" s="1"/>
      <c r="U138" s="1"/>
      <c r="V138" s="1"/>
      <c r="W138" s="1"/>
      <c r="X138" s="1"/>
      <c r="Y138" s="1"/>
    </row>
    <row r="139" spans="1:25" ht="13.5">
      <c r="A139" s="2"/>
      <c r="B139" s="2"/>
      <c r="C139" s="2"/>
      <c r="D139" s="2"/>
      <c r="E139" s="5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1"/>
      <c r="T139" s="1"/>
      <c r="U139" s="1"/>
      <c r="V139" s="1"/>
      <c r="W139" s="1"/>
      <c r="X139" s="1"/>
      <c r="Y139" s="1"/>
    </row>
    <row r="140" spans="1:25" ht="13.5">
      <c r="A140" s="2"/>
      <c r="B140" s="2"/>
      <c r="C140" s="2"/>
      <c r="D140" s="2"/>
      <c r="E140" s="5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1"/>
      <c r="T140" s="1"/>
      <c r="U140" s="1"/>
      <c r="V140" s="1"/>
      <c r="W140" s="1"/>
      <c r="X140" s="1"/>
      <c r="Y140" s="1"/>
    </row>
    <row r="141" spans="1:25" ht="13.5">
      <c r="A141" s="2"/>
      <c r="B141" s="2"/>
      <c r="C141" s="2"/>
      <c r="D141" s="2"/>
      <c r="E141" s="5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1"/>
      <c r="T141" s="1"/>
      <c r="U141" s="1"/>
      <c r="V141" s="1"/>
      <c r="W141" s="1"/>
      <c r="X141" s="1"/>
      <c r="Y141" s="1"/>
    </row>
    <row r="142" spans="1:25" ht="13.5">
      <c r="A142" s="2"/>
      <c r="B142" s="2"/>
      <c r="C142" s="2"/>
      <c r="D142" s="2"/>
      <c r="E142" s="5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1"/>
      <c r="T142" s="1"/>
      <c r="U142" s="1"/>
      <c r="V142" s="1"/>
      <c r="W142" s="1"/>
      <c r="X142" s="1"/>
      <c r="Y142" s="1"/>
    </row>
    <row r="143" spans="1:25" ht="13.5">
      <c r="A143" s="2"/>
      <c r="B143" s="2"/>
      <c r="C143" s="2"/>
      <c r="D143" s="2"/>
      <c r="E143" s="5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1"/>
      <c r="T143" s="1"/>
      <c r="U143" s="1"/>
      <c r="V143" s="1"/>
      <c r="W143" s="1"/>
      <c r="X143" s="1"/>
      <c r="Y143" s="1"/>
    </row>
    <row r="144" spans="1:25" ht="13.5">
      <c r="A144" s="2"/>
      <c r="B144" s="2"/>
      <c r="C144" s="2"/>
      <c r="D144" s="2"/>
      <c r="E144" s="5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1"/>
      <c r="T144" s="1"/>
      <c r="U144" s="1"/>
      <c r="V144" s="1"/>
      <c r="W144" s="1"/>
      <c r="X144" s="1"/>
      <c r="Y144" s="1"/>
    </row>
    <row r="145" spans="1:25" ht="13.5">
      <c r="A145" s="2"/>
      <c r="B145" s="2"/>
      <c r="C145" s="2"/>
      <c r="D145" s="2"/>
      <c r="E145" s="5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1"/>
      <c r="T145" s="1"/>
      <c r="U145" s="1"/>
      <c r="V145" s="1"/>
      <c r="W145" s="1"/>
      <c r="X145" s="1"/>
      <c r="Y145" s="1"/>
    </row>
    <row r="146" spans="1:25" ht="13.5">
      <c r="A146" s="2"/>
      <c r="B146" s="2"/>
      <c r="C146" s="2"/>
      <c r="D146" s="2"/>
      <c r="E146" s="5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1"/>
      <c r="T146" s="1"/>
      <c r="U146" s="1"/>
      <c r="V146" s="1"/>
      <c r="W146" s="1"/>
      <c r="X146" s="1"/>
      <c r="Y146" s="1"/>
    </row>
    <row r="147" spans="1:25" ht="13.5">
      <c r="A147" s="2"/>
      <c r="B147" s="2"/>
      <c r="C147" s="2"/>
      <c r="D147" s="2"/>
      <c r="E147" s="5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1"/>
      <c r="T147" s="1"/>
      <c r="U147" s="1"/>
      <c r="V147" s="1"/>
      <c r="W147" s="1"/>
      <c r="X147" s="1"/>
      <c r="Y147" s="1"/>
    </row>
    <row r="148" spans="1:25" ht="13.5">
      <c r="A148" s="2"/>
      <c r="B148" s="2"/>
      <c r="C148" s="2"/>
      <c r="D148" s="2"/>
      <c r="E148" s="5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1"/>
      <c r="T148" s="1"/>
      <c r="U148" s="1"/>
      <c r="V148" s="1"/>
      <c r="W148" s="1"/>
      <c r="X148" s="1"/>
      <c r="Y148" s="1"/>
    </row>
    <row r="149" spans="1:25" ht="13.5">
      <c r="A149" s="2"/>
      <c r="B149" s="2"/>
      <c r="C149" s="2"/>
      <c r="D149" s="2"/>
      <c r="E149" s="5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1"/>
      <c r="T149" s="1"/>
      <c r="U149" s="1"/>
      <c r="V149" s="1"/>
      <c r="W149" s="1"/>
      <c r="X149" s="1"/>
      <c r="Y149" s="1"/>
    </row>
    <row r="150" spans="1:25" ht="13.5">
      <c r="A150" s="2"/>
      <c r="B150" s="2"/>
      <c r="C150" s="2"/>
      <c r="D150" s="2"/>
      <c r="E150" s="5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1"/>
      <c r="T150" s="1"/>
      <c r="U150" s="1"/>
      <c r="V150" s="1"/>
      <c r="W150" s="1"/>
      <c r="X150" s="1"/>
      <c r="Y150" s="1"/>
    </row>
    <row r="151" spans="1:25" ht="13.5">
      <c r="A151" s="2"/>
      <c r="B151" s="2"/>
      <c r="C151" s="2"/>
      <c r="D151" s="2"/>
      <c r="E151" s="5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1"/>
      <c r="T151" s="1"/>
      <c r="U151" s="1"/>
      <c r="V151" s="1"/>
      <c r="W151" s="1"/>
      <c r="X151" s="1"/>
      <c r="Y151" s="1"/>
    </row>
    <row r="152" spans="1:25" ht="13.5">
      <c r="A152" s="2"/>
      <c r="B152" s="2"/>
      <c r="C152" s="2"/>
      <c r="D152" s="2"/>
      <c r="E152" s="5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1"/>
      <c r="T152" s="1"/>
      <c r="U152" s="1"/>
      <c r="V152" s="1"/>
      <c r="W152" s="1"/>
      <c r="X152" s="1"/>
      <c r="Y152" s="1"/>
    </row>
    <row r="153" spans="1:25" ht="13.5">
      <c r="A153" s="2"/>
      <c r="B153" s="2"/>
      <c r="C153" s="2"/>
      <c r="D153" s="2"/>
      <c r="E153" s="5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1"/>
      <c r="T153" s="1"/>
      <c r="U153" s="1"/>
      <c r="V153" s="1"/>
      <c r="W153" s="1"/>
      <c r="X153" s="1"/>
      <c r="Y153" s="1"/>
    </row>
    <row r="154" spans="1:25" ht="13.5">
      <c r="A154" s="2"/>
      <c r="B154" s="2"/>
      <c r="C154" s="2"/>
      <c r="D154" s="2"/>
      <c r="E154" s="5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1"/>
      <c r="T154" s="1"/>
      <c r="U154" s="1"/>
      <c r="V154" s="1"/>
      <c r="W154" s="1"/>
      <c r="X154" s="1"/>
      <c r="Y154" s="1"/>
    </row>
    <row r="155" spans="1:25" ht="13.5">
      <c r="A155" s="2"/>
      <c r="B155" s="2"/>
      <c r="C155" s="2"/>
      <c r="D155" s="2"/>
      <c r="E155" s="5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1"/>
      <c r="T155" s="1"/>
      <c r="U155" s="1"/>
      <c r="V155" s="1"/>
      <c r="W155" s="1"/>
      <c r="X155" s="1"/>
      <c r="Y155" s="1"/>
    </row>
    <row r="156" spans="1:25" ht="13.5">
      <c r="A156" s="2"/>
      <c r="B156" s="2"/>
      <c r="C156" s="2"/>
      <c r="D156" s="2"/>
      <c r="E156" s="5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1"/>
      <c r="T156" s="1"/>
      <c r="U156" s="1"/>
      <c r="V156" s="1"/>
      <c r="W156" s="1"/>
      <c r="X156" s="1"/>
      <c r="Y156" s="1"/>
    </row>
    <row r="157" spans="1:25" ht="13.5">
      <c r="A157" s="2"/>
      <c r="B157" s="2"/>
      <c r="C157" s="2"/>
      <c r="D157" s="2"/>
      <c r="E157" s="5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1"/>
      <c r="T157" s="1"/>
      <c r="U157" s="1"/>
      <c r="V157" s="1"/>
      <c r="W157" s="1"/>
      <c r="X157" s="1"/>
      <c r="Y157" s="1"/>
    </row>
    <row r="158" spans="1:25" ht="13.5">
      <c r="A158" s="2"/>
      <c r="B158" s="2"/>
      <c r="C158" s="2"/>
      <c r="D158" s="2"/>
      <c r="E158" s="5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1"/>
      <c r="T158" s="1"/>
      <c r="U158" s="1"/>
      <c r="V158" s="1"/>
      <c r="W158" s="1"/>
      <c r="X158" s="1"/>
      <c r="Y158" s="1"/>
    </row>
    <row r="159" spans="1:25" ht="13.5">
      <c r="A159" s="2"/>
      <c r="B159" s="2"/>
      <c r="C159" s="2"/>
      <c r="D159" s="2"/>
      <c r="E159" s="5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1"/>
      <c r="T159" s="1"/>
      <c r="U159" s="1"/>
      <c r="V159" s="1"/>
      <c r="W159" s="1"/>
      <c r="X159" s="1"/>
      <c r="Y159" s="1"/>
    </row>
    <row r="160" spans="1:25" ht="13.5">
      <c r="A160" s="2"/>
      <c r="B160" s="2"/>
      <c r="C160" s="2"/>
      <c r="D160" s="2"/>
      <c r="E160" s="5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1"/>
      <c r="T160" s="1"/>
      <c r="U160" s="1"/>
      <c r="V160" s="1"/>
      <c r="W160" s="1"/>
      <c r="X160" s="1"/>
      <c r="Y160" s="1"/>
    </row>
    <row r="161" spans="1:25" ht="13.5">
      <c r="A161" s="2"/>
      <c r="B161" s="2"/>
      <c r="C161" s="2"/>
      <c r="D161" s="2"/>
      <c r="E161" s="5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1"/>
      <c r="T161" s="1"/>
      <c r="U161" s="1"/>
      <c r="V161" s="1"/>
      <c r="W161" s="1"/>
      <c r="X161" s="1"/>
      <c r="Y161" s="1"/>
    </row>
    <row r="162" spans="1:25" ht="13.5">
      <c r="A162" s="2"/>
      <c r="B162" s="2"/>
      <c r="C162" s="2"/>
      <c r="D162" s="2"/>
      <c r="E162" s="5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1"/>
      <c r="T162" s="1"/>
      <c r="U162" s="1"/>
      <c r="V162" s="1"/>
      <c r="W162" s="1"/>
      <c r="X162" s="1"/>
      <c r="Y162" s="1"/>
    </row>
    <row r="163" spans="1:25" ht="13.5">
      <c r="A163" s="2"/>
      <c r="B163" s="2"/>
      <c r="C163" s="2"/>
      <c r="D163" s="2"/>
      <c r="E163" s="5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1"/>
      <c r="T163" s="1"/>
      <c r="U163" s="1"/>
      <c r="V163" s="1"/>
      <c r="W163" s="1"/>
      <c r="X163" s="1"/>
      <c r="Y163" s="1"/>
    </row>
    <row r="164" spans="1:25" ht="13.5">
      <c r="A164" s="2"/>
      <c r="B164" s="2"/>
      <c r="C164" s="2"/>
      <c r="D164" s="2"/>
      <c r="E164" s="5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1"/>
      <c r="T164" s="1"/>
      <c r="U164" s="1"/>
      <c r="V164" s="1"/>
      <c r="W164" s="1"/>
      <c r="X164" s="1"/>
      <c r="Y164" s="1"/>
    </row>
    <row r="165" spans="1:25" ht="13.5">
      <c r="A165" s="2"/>
      <c r="B165" s="2"/>
      <c r="C165" s="2"/>
      <c r="D165" s="2"/>
      <c r="E165" s="5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1"/>
      <c r="T165" s="1"/>
      <c r="U165" s="1"/>
      <c r="V165" s="1"/>
      <c r="W165" s="1"/>
      <c r="X165" s="1"/>
      <c r="Y165" s="1"/>
    </row>
    <row r="166" spans="1:25" ht="13.5">
      <c r="A166" s="2"/>
      <c r="B166" s="2"/>
      <c r="C166" s="2"/>
      <c r="D166" s="2"/>
      <c r="E166" s="5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1"/>
      <c r="T166" s="1"/>
      <c r="U166" s="1"/>
      <c r="V166" s="1"/>
      <c r="W166" s="1"/>
      <c r="X166" s="1"/>
      <c r="Y166" s="1"/>
    </row>
    <row r="167" spans="1:25" ht="13.5">
      <c r="A167" s="2"/>
      <c r="B167" s="2"/>
      <c r="C167" s="2"/>
      <c r="D167" s="2"/>
      <c r="E167" s="5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1"/>
      <c r="T167" s="1"/>
      <c r="U167" s="1"/>
      <c r="V167" s="1"/>
      <c r="W167" s="1"/>
      <c r="X167" s="1"/>
      <c r="Y167" s="1"/>
    </row>
    <row r="168" spans="1:25" ht="13.5">
      <c r="A168" s="2"/>
      <c r="B168" s="2"/>
      <c r="C168" s="2"/>
      <c r="D168" s="2"/>
      <c r="E168" s="5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1"/>
      <c r="T168" s="1"/>
      <c r="U168" s="1"/>
      <c r="V168" s="1"/>
      <c r="W168" s="1"/>
      <c r="X168" s="1"/>
      <c r="Y168" s="1"/>
    </row>
    <row r="169" spans="1:25" ht="13.5">
      <c r="A169" s="2"/>
      <c r="B169" s="2"/>
      <c r="C169" s="2"/>
      <c r="D169" s="2"/>
      <c r="E169" s="5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1"/>
      <c r="T169" s="1"/>
      <c r="U169" s="1"/>
      <c r="V169" s="1"/>
      <c r="W169" s="1"/>
      <c r="X169" s="1"/>
      <c r="Y169" s="1"/>
    </row>
    <row r="170" spans="1:25" ht="13.5">
      <c r="A170" s="2"/>
      <c r="B170" s="2"/>
      <c r="C170" s="2"/>
      <c r="D170" s="2"/>
      <c r="E170" s="5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1"/>
      <c r="T170" s="1"/>
      <c r="U170" s="1"/>
      <c r="V170" s="1"/>
      <c r="W170" s="1"/>
      <c r="X170" s="1"/>
      <c r="Y170" s="1"/>
    </row>
    <row r="171" spans="1:25" ht="13.5">
      <c r="A171" s="2"/>
      <c r="B171" s="2"/>
      <c r="C171" s="2"/>
      <c r="D171" s="2"/>
      <c r="E171" s="5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1"/>
      <c r="T171" s="1"/>
      <c r="U171" s="1"/>
      <c r="V171" s="1"/>
      <c r="W171" s="1"/>
      <c r="X171" s="1"/>
      <c r="Y171" s="1"/>
    </row>
    <row r="172" spans="1:25" ht="13.5">
      <c r="A172" s="2"/>
      <c r="B172" s="2"/>
      <c r="C172" s="2"/>
      <c r="D172" s="2"/>
      <c r="E172" s="5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1"/>
      <c r="T172" s="1"/>
      <c r="U172" s="1"/>
      <c r="V172" s="1"/>
      <c r="W172" s="1"/>
      <c r="X172" s="1"/>
      <c r="Y172" s="1"/>
    </row>
    <row r="173" spans="1:25" ht="13.5">
      <c r="A173" s="2"/>
      <c r="B173" s="2"/>
      <c r="C173" s="2"/>
      <c r="D173" s="2"/>
      <c r="E173" s="5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1"/>
      <c r="T173" s="1"/>
      <c r="U173" s="1"/>
      <c r="V173" s="1"/>
      <c r="W173" s="1"/>
      <c r="X173" s="1"/>
      <c r="Y173" s="1"/>
    </row>
    <row r="174" spans="1:25" ht="13.5">
      <c r="A174" s="2"/>
      <c r="B174" s="2"/>
      <c r="C174" s="2"/>
      <c r="D174" s="2"/>
      <c r="E174" s="5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1"/>
      <c r="T174" s="1"/>
      <c r="U174" s="1"/>
      <c r="V174" s="1"/>
      <c r="W174" s="1"/>
      <c r="X174" s="1"/>
      <c r="Y174" s="1"/>
    </row>
    <row r="175" spans="1:25" ht="13.5">
      <c r="A175" s="2"/>
      <c r="B175" s="2"/>
      <c r="C175" s="2"/>
      <c r="D175" s="2"/>
      <c r="E175" s="5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1"/>
      <c r="T175" s="1"/>
      <c r="U175" s="1"/>
      <c r="V175" s="1"/>
      <c r="W175" s="1"/>
      <c r="X175" s="1"/>
      <c r="Y175" s="1"/>
    </row>
    <row r="176" spans="1:25" ht="13.5">
      <c r="A176" s="2"/>
      <c r="B176" s="2"/>
      <c r="C176" s="2"/>
      <c r="D176" s="2"/>
      <c r="E176" s="5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1"/>
      <c r="T176" s="1"/>
      <c r="U176" s="1"/>
      <c r="V176" s="1"/>
      <c r="W176" s="1"/>
      <c r="X176" s="1"/>
      <c r="Y176" s="1"/>
    </row>
    <row r="177" spans="1:25" ht="13.5">
      <c r="A177" s="2"/>
      <c r="B177" s="2"/>
      <c r="C177" s="2"/>
      <c r="D177" s="2"/>
      <c r="E177" s="5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1"/>
      <c r="T177" s="1"/>
      <c r="U177" s="1"/>
      <c r="V177" s="1"/>
      <c r="W177" s="1"/>
      <c r="X177" s="1"/>
      <c r="Y177" s="1"/>
    </row>
    <row r="178" spans="1:25" ht="13.5">
      <c r="A178" s="2"/>
      <c r="B178" s="2"/>
      <c r="C178" s="2"/>
      <c r="D178" s="2"/>
      <c r="E178" s="5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1"/>
      <c r="T178" s="1"/>
      <c r="U178" s="1"/>
      <c r="V178" s="1"/>
      <c r="W178" s="1"/>
      <c r="X178" s="1"/>
      <c r="Y178" s="1"/>
    </row>
    <row r="179" spans="1:25" ht="13.5">
      <c r="A179" s="2"/>
      <c r="B179" s="2"/>
      <c r="C179" s="2"/>
      <c r="D179" s="2"/>
      <c r="E179" s="5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1"/>
      <c r="T179" s="1"/>
      <c r="U179" s="1"/>
      <c r="V179" s="1"/>
      <c r="W179" s="1"/>
      <c r="X179" s="1"/>
      <c r="Y179" s="1"/>
    </row>
    <row r="180" spans="1:25" ht="13.5">
      <c r="A180" s="2"/>
      <c r="B180" s="2"/>
      <c r="C180" s="2"/>
      <c r="D180" s="2"/>
      <c r="E180" s="5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1"/>
      <c r="T180" s="1"/>
      <c r="U180" s="1"/>
      <c r="V180" s="1"/>
      <c r="W180" s="1"/>
      <c r="X180" s="1"/>
      <c r="Y180" s="1"/>
    </row>
    <row r="181" spans="1:25" ht="13.5">
      <c r="A181" s="2"/>
      <c r="B181" s="2"/>
      <c r="C181" s="2"/>
      <c r="D181" s="2"/>
      <c r="E181" s="5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1"/>
      <c r="T181" s="1"/>
      <c r="U181" s="1"/>
      <c r="V181" s="1"/>
      <c r="W181" s="1"/>
      <c r="X181" s="1"/>
      <c r="Y181" s="1"/>
    </row>
    <row r="182" spans="1:25" ht="13.5">
      <c r="A182" s="2"/>
      <c r="B182" s="2"/>
      <c r="C182" s="2"/>
      <c r="D182" s="2"/>
      <c r="E182" s="57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1"/>
      <c r="T182" s="1"/>
      <c r="U182" s="1"/>
      <c r="V182" s="1"/>
      <c r="W182" s="1"/>
      <c r="X182" s="1"/>
      <c r="Y182" s="1"/>
    </row>
    <row r="183" spans="1:25" ht="13.5">
      <c r="A183" s="2"/>
      <c r="B183" s="2"/>
      <c r="C183" s="2"/>
      <c r="D183" s="2"/>
      <c r="E183" s="5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1"/>
      <c r="T183" s="1"/>
      <c r="U183" s="1"/>
      <c r="V183" s="1"/>
      <c r="W183" s="1"/>
      <c r="X183" s="1"/>
      <c r="Y183" s="1"/>
    </row>
    <row r="184" spans="1:25" ht="13.5">
      <c r="A184" s="2"/>
      <c r="B184" s="2"/>
      <c r="C184" s="2"/>
      <c r="D184" s="2"/>
      <c r="E184" s="5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1"/>
      <c r="T184" s="1"/>
      <c r="U184" s="1"/>
      <c r="V184" s="1"/>
      <c r="W184" s="1"/>
      <c r="X184" s="1"/>
      <c r="Y184" s="1"/>
    </row>
    <row r="185" spans="1:25" ht="13.5">
      <c r="A185" s="2"/>
      <c r="B185" s="2"/>
      <c r="C185" s="2"/>
      <c r="D185" s="2"/>
      <c r="E185" s="5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1"/>
      <c r="T185" s="1"/>
      <c r="U185" s="1"/>
      <c r="V185" s="1"/>
      <c r="W185" s="1"/>
      <c r="X185" s="1"/>
      <c r="Y185" s="1"/>
    </row>
    <row r="186" spans="1:25" ht="13.5">
      <c r="A186" s="2"/>
      <c r="B186" s="2"/>
      <c r="C186" s="2"/>
      <c r="D186" s="2"/>
      <c r="E186" s="5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1"/>
      <c r="T186" s="1"/>
      <c r="U186" s="1"/>
      <c r="V186" s="1"/>
      <c r="W186" s="1"/>
      <c r="X186" s="1"/>
      <c r="Y186" s="1"/>
    </row>
    <row r="187" spans="1:25" ht="13.5">
      <c r="A187" s="2"/>
      <c r="B187" s="2"/>
      <c r="C187" s="2"/>
      <c r="D187" s="2"/>
      <c r="E187" s="5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1"/>
      <c r="T187" s="1"/>
      <c r="U187" s="1"/>
      <c r="V187" s="1"/>
      <c r="W187" s="1"/>
      <c r="X187" s="1"/>
      <c r="Y187" s="1"/>
    </row>
    <row r="188" spans="1:25" ht="13.5">
      <c r="A188" s="2"/>
      <c r="B188" s="2"/>
      <c r="C188" s="2"/>
      <c r="D188" s="2"/>
      <c r="E188" s="5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1"/>
      <c r="T188" s="1"/>
      <c r="U188" s="1"/>
      <c r="V188" s="1"/>
      <c r="W188" s="1"/>
      <c r="X188" s="1"/>
      <c r="Y188" s="1"/>
    </row>
    <row r="189" spans="1:25" ht="13.5">
      <c r="A189" s="2"/>
      <c r="B189" s="2"/>
      <c r="C189" s="2"/>
      <c r="D189" s="2"/>
      <c r="E189" s="5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1"/>
      <c r="T189" s="1"/>
      <c r="U189" s="1"/>
      <c r="V189" s="1"/>
      <c r="W189" s="1"/>
      <c r="X189" s="1"/>
      <c r="Y189" s="1"/>
    </row>
    <row r="190" spans="1:25" ht="13.5">
      <c r="A190" s="2"/>
      <c r="B190" s="2"/>
      <c r="C190" s="2"/>
      <c r="D190" s="2"/>
      <c r="E190" s="5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1"/>
      <c r="T190" s="1"/>
      <c r="U190" s="1"/>
      <c r="V190" s="1"/>
      <c r="W190" s="1"/>
      <c r="X190" s="1"/>
      <c r="Y190" s="1"/>
    </row>
    <row r="191" spans="1:25" ht="13.5">
      <c r="A191" s="2"/>
      <c r="B191" s="2"/>
      <c r="C191" s="2"/>
      <c r="D191" s="2"/>
      <c r="E191" s="5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1"/>
      <c r="T191" s="1"/>
      <c r="U191" s="1"/>
      <c r="V191" s="1"/>
      <c r="W191" s="1"/>
      <c r="X191" s="1"/>
      <c r="Y191" s="1"/>
    </row>
    <row r="192" spans="1:25" ht="13.5">
      <c r="A192" s="2"/>
      <c r="B192" s="2"/>
      <c r="C192" s="2"/>
      <c r="D192" s="2"/>
      <c r="E192" s="5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1"/>
      <c r="T192" s="1"/>
      <c r="U192" s="1"/>
      <c r="V192" s="1"/>
      <c r="W192" s="1"/>
      <c r="X192" s="1"/>
      <c r="Y192" s="1"/>
    </row>
    <row r="193" spans="1:25" ht="13.5">
      <c r="A193" s="2"/>
      <c r="B193" s="2"/>
      <c r="C193" s="2"/>
      <c r="D193" s="2"/>
      <c r="E193" s="5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1"/>
      <c r="T193" s="1"/>
      <c r="U193" s="1"/>
      <c r="V193" s="1"/>
      <c r="W193" s="1"/>
      <c r="X193" s="1"/>
      <c r="Y193" s="1"/>
    </row>
    <row r="194" spans="1:25" ht="13.5">
      <c r="A194" s="2"/>
      <c r="B194" s="2"/>
      <c r="C194" s="2"/>
      <c r="D194" s="2"/>
      <c r="E194" s="5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1"/>
      <c r="T194" s="1"/>
      <c r="U194" s="1"/>
      <c r="V194" s="1"/>
      <c r="W194" s="1"/>
      <c r="X194" s="1"/>
      <c r="Y194" s="1"/>
    </row>
    <row r="195" spans="1:25" ht="13.5">
      <c r="A195" s="2"/>
      <c r="B195" s="2"/>
      <c r="C195" s="2"/>
      <c r="D195" s="2"/>
      <c r="E195" s="5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1"/>
      <c r="T195" s="1"/>
      <c r="U195" s="1"/>
      <c r="V195" s="1"/>
      <c r="W195" s="1"/>
      <c r="X195" s="1"/>
      <c r="Y195" s="1"/>
    </row>
    <row r="196" spans="1:25" ht="13.5">
      <c r="A196" s="2"/>
      <c r="B196" s="2"/>
      <c r="C196" s="2"/>
      <c r="D196" s="2"/>
      <c r="E196" s="57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1"/>
      <c r="T196" s="1"/>
      <c r="U196" s="1"/>
      <c r="V196" s="1"/>
      <c r="W196" s="1"/>
      <c r="X196" s="1"/>
      <c r="Y196" s="1"/>
    </row>
    <row r="197" spans="1:25" ht="13.5">
      <c r="A197" s="2"/>
      <c r="B197" s="2"/>
      <c r="C197" s="2"/>
      <c r="D197" s="2"/>
      <c r="E197" s="57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1"/>
      <c r="T197" s="1"/>
      <c r="U197" s="1"/>
      <c r="V197" s="1"/>
      <c r="W197" s="1"/>
      <c r="X197" s="1"/>
      <c r="Y197" s="1"/>
    </row>
    <row r="198" spans="1:25" ht="13.5">
      <c r="A198" s="2"/>
      <c r="B198" s="2"/>
      <c r="C198" s="2"/>
      <c r="D198" s="2"/>
      <c r="E198" s="5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1"/>
      <c r="T198" s="1"/>
      <c r="U198" s="1"/>
      <c r="V198" s="1"/>
      <c r="W198" s="1"/>
      <c r="X198" s="1"/>
      <c r="Y198" s="1"/>
    </row>
    <row r="199" spans="1:25" ht="13.5">
      <c r="A199" s="2"/>
      <c r="B199" s="2"/>
      <c r="C199" s="2"/>
      <c r="D199" s="2"/>
      <c r="E199" s="5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1"/>
      <c r="T199" s="1"/>
      <c r="U199" s="1"/>
      <c r="V199" s="1"/>
      <c r="W199" s="1"/>
      <c r="X199" s="1"/>
      <c r="Y199" s="1"/>
    </row>
    <row r="200" spans="1:25" ht="13.5">
      <c r="A200" s="2"/>
      <c r="B200" s="2"/>
      <c r="C200" s="2"/>
      <c r="D200" s="2"/>
      <c r="E200" s="5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1"/>
      <c r="T200" s="1"/>
      <c r="U200" s="1"/>
      <c r="V200" s="1"/>
      <c r="W200" s="1"/>
      <c r="X200" s="1"/>
      <c r="Y200" s="1"/>
    </row>
    <row r="201" spans="1:25" ht="13.5">
      <c r="A201" s="2"/>
      <c r="B201" s="2"/>
      <c r="C201" s="2"/>
      <c r="D201" s="2"/>
      <c r="E201" s="5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1"/>
      <c r="T201" s="1"/>
      <c r="U201" s="1"/>
      <c r="V201" s="1"/>
      <c r="W201" s="1"/>
      <c r="X201" s="1"/>
      <c r="Y201" s="1"/>
    </row>
    <row r="202" spans="1:25" ht="13.5">
      <c r="A202" s="2"/>
      <c r="B202" s="2"/>
      <c r="C202" s="2"/>
      <c r="D202" s="2"/>
      <c r="E202" s="57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1"/>
      <c r="T202" s="1"/>
      <c r="U202" s="1"/>
      <c r="V202" s="1"/>
      <c r="W202" s="1"/>
      <c r="X202" s="1"/>
      <c r="Y202" s="1"/>
    </row>
    <row r="203" spans="1:25" ht="13.5">
      <c r="A203" s="2"/>
      <c r="B203" s="2"/>
      <c r="C203" s="2"/>
      <c r="D203" s="2"/>
      <c r="E203" s="5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1"/>
      <c r="T203" s="1"/>
      <c r="U203" s="1"/>
      <c r="V203" s="1"/>
      <c r="W203" s="1"/>
      <c r="X203" s="1"/>
      <c r="Y203" s="1"/>
    </row>
    <row r="204" spans="1:25" ht="13.5">
      <c r="A204" s="2"/>
      <c r="B204" s="2"/>
      <c r="C204" s="2"/>
      <c r="D204" s="2"/>
      <c r="E204" s="57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1"/>
      <c r="T204" s="1"/>
      <c r="U204" s="1"/>
      <c r="V204" s="1"/>
      <c r="W204" s="1"/>
      <c r="X204" s="1"/>
      <c r="Y204" s="1"/>
    </row>
    <row r="205" spans="1:25" ht="13.5">
      <c r="A205" s="2"/>
      <c r="B205" s="2"/>
      <c r="C205" s="2"/>
      <c r="D205" s="2"/>
      <c r="E205" s="5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1"/>
      <c r="T205" s="1"/>
      <c r="U205" s="1"/>
      <c r="V205" s="1"/>
      <c r="W205" s="1"/>
      <c r="X205" s="1"/>
      <c r="Y205" s="1"/>
    </row>
    <row r="206" spans="1:25" ht="13.5">
      <c r="A206" s="2"/>
      <c r="B206" s="2"/>
      <c r="C206" s="2"/>
      <c r="D206" s="2"/>
      <c r="E206" s="5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1"/>
      <c r="T206" s="1"/>
      <c r="U206" s="1"/>
      <c r="V206" s="1"/>
      <c r="W206" s="1"/>
      <c r="X206" s="1"/>
      <c r="Y206" s="1"/>
    </row>
    <row r="207" spans="1:25" ht="13.5">
      <c r="A207" s="2"/>
      <c r="B207" s="2"/>
      <c r="C207" s="2"/>
      <c r="D207" s="2"/>
      <c r="E207" s="5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1"/>
      <c r="T207" s="1"/>
      <c r="U207" s="1"/>
      <c r="V207" s="1"/>
      <c r="W207" s="1"/>
      <c r="X207" s="1"/>
      <c r="Y207" s="1"/>
    </row>
    <row r="208" spans="1:25" ht="13.5">
      <c r="A208" s="2"/>
      <c r="B208" s="2"/>
      <c r="C208" s="2"/>
      <c r="D208" s="2"/>
      <c r="E208" s="5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1"/>
      <c r="T208" s="1"/>
      <c r="U208" s="1"/>
      <c r="V208" s="1"/>
      <c r="W208" s="1"/>
      <c r="X208" s="1"/>
      <c r="Y208" s="1"/>
    </row>
    <row r="209" spans="1:25" ht="13.5">
      <c r="A209" s="2"/>
      <c r="B209" s="2"/>
      <c r="C209" s="2"/>
      <c r="D209" s="2"/>
      <c r="E209" s="5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1"/>
      <c r="T209" s="1"/>
      <c r="U209" s="1"/>
      <c r="V209" s="1"/>
      <c r="W209" s="1"/>
      <c r="X209" s="1"/>
      <c r="Y209" s="1"/>
    </row>
    <row r="210" spans="1:25" ht="13.5">
      <c r="A210" s="2"/>
      <c r="B210" s="2"/>
      <c r="C210" s="2"/>
      <c r="D210" s="2"/>
      <c r="E210" s="57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1"/>
      <c r="T210" s="1"/>
      <c r="U210" s="1"/>
      <c r="V210" s="1"/>
      <c r="W210" s="1"/>
      <c r="X210" s="1"/>
      <c r="Y210" s="1"/>
    </row>
    <row r="211" spans="1:25" ht="13.5">
      <c r="A211" s="2"/>
      <c r="B211" s="2"/>
      <c r="C211" s="2"/>
      <c r="D211" s="2"/>
      <c r="E211" s="57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1"/>
      <c r="T211" s="1"/>
      <c r="U211" s="1"/>
      <c r="V211" s="1"/>
      <c r="W211" s="1"/>
      <c r="X211" s="1"/>
      <c r="Y211" s="1"/>
    </row>
    <row r="212" spans="1:25" ht="13.5">
      <c r="A212" s="2"/>
      <c r="B212" s="2"/>
      <c r="C212" s="2"/>
      <c r="D212" s="2"/>
      <c r="E212" s="5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1"/>
      <c r="T212" s="1"/>
      <c r="U212" s="1"/>
      <c r="V212" s="1"/>
      <c r="W212" s="1"/>
      <c r="X212" s="1"/>
      <c r="Y212" s="1"/>
    </row>
    <row r="213" spans="1:25" ht="13.5">
      <c r="A213" s="2"/>
      <c r="B213" s="2"/>
      <c r="C213" s="2"/>
      <c r="D213" s="2"/>
      <c r="E213" s="5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1"/>
      <c r="T213" s="1"/>
      <c r="U213" s="1"/>
      <c r="V213" s="1"/>
      <c r="W213" s="1"/>
      <c r="X213" s="1"/>
      <c r="Y213" s="1"/>
    </row>
    <row r="214" spans="1:25" ht="13.5">
      <c r="A214" s="2"/>
      <c r="B214" s="2"/>
      <c r="C214" s="2"/>
      <c r="D214" s="2"/>
      <c r="E214" s="5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1"/>
      <c r="T214" s="1"/>
      <c r="U214" s="1"/>
      <c r="V214" s="1"/>
      <c r="W214" s="1"/>
      <c r="X214" s="1"/>
      <c r="Y214" s="1"/>
    </row>
    <row r="215" spans="1:25" ht="13.5">
      <c r="A215" s="2"/>
      <c r="B215" s="2"/>
      <c r="C215" s="2"/>
      <c r="D215" s="2"/>
      <c r="E215" s="5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1"/>
      <c r="T215" s="1"/>
      <c r="U215" s="1"/>
      <c r="V215" s="1"/>
      <c r="W215" s="1"/>
      <c r="X215" s="1"/>
      <c r="Y215" s="1"/>
    </row>
    <row r="216" spans="1:25" ht="13.5">
      <c r="A216" s="2"/>
      <c r="B216" s="2"/>
      <c r="C216" s="2"/>
      <c r="D216" s="2"/>
      <c r="E216" s="5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1"/>
      <c r="T216" s="1"/>
      <c r="U216" s="1"/>
      <c r="V216" s="1"/>
      <c r="W216" s="1"/>
      <c r="X216" s="1"/>
      <c r="Y216" s="1"/>
    </row>
    <row r="217" spans="1:25" ht="13.5">
      <c r="A217" s="2"/>
      <c r="B217" s="2"/>
      <c r="C217" s="2"/>
      <c r="D217" s="2"/>
      <c r="E217" s="5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1"/>
      <c r="T217" s="1"/>
      <c r="U217" s="1"/>
      <c r="V217" s="1"/>
      <c r="W217" s="1"/>
      <c r="X217" s="1"/>
      <c r="Y217" s="1"/>
    </row>
    <row r="218" spans="1:25" ht="13.5">
      <c r="A218" s="2"/>
      <c r="B218" s="2"/>
      <c r="C218" s="2"/>
      <c r="D218" s="2"/>
      <c r="E218" s="5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1"/>
      <c r="T218" s="1"/>
      <c r="U218" s="1"/>
      <c r="V218" s="1"/>
      <c r="W218" s="1"/>
      <c r="X218" s="1"/>
      <c r="Y218" s="1"/>
    </row>
    <row r="219" spans="1:25" ht="13.5">
      <c r="A219" s="2"/>
      <c r="B219" s="2"/>
      <c r="C219" s="2"/>
      <c r="D219" s="2"/>
      <c r="E219" s="5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1"/>
      <c r="T219" s="1"/>
      <c r="U219" s="1"/>
      <c r="V219" s="1"/>
      <c r="W219" s="1"/>
      <c r="X219" s="1"/>
      <c r="Y219" s="1"/>
    </row>
    <row r="220" spans="1:25" ht="13.5">
      <c r="A220" s="2"/>
      <c r="B220" s="2"/>
      <c r="C220" s="2"/>
      <c r="D220" s="2"/>
      <c r="E220" s="5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1"/>
      <c r="T220" s="1"/>
      <c r="U220" s="1"/>
      <c r="V220" s="1"/>
      <c r="W220" s="1"/>
      <c r="X220" s="1"/>
      <c r="Y220" s="1"/>
    </row>
    <row r="221" spans="1:25" ht="13.5">
      <c r="A221" s="2"/>
      <c r="B221" s="2"/>
      <c r="C221" s="2"/>
      <c r="D221" s="2"/>
      <c r="E221" s="5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1"/>
      <c r="T221" s="1"/>
      <c r="U221" s="1"/>
      <c r="V221" s="1"/>
      <c r="W221" s="1"/>
      <c r="X221" s="1"/>
      <c r="Y221" s="1"/>
    </row>
    <row r="222" spans="1:25" ht="13.5">
      <c r="A222" s="2"/>
      <c r="B222" s="2"/>
      <c r="C222" s="2"/>
      <c r="D222" s="2"/>
      <c r="E222" s="5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1"/>
      <c r="T222" s="1"/>
      <c r="U222" s="1"/>
      <c r="V222" s="1"/>
      <c r="W222" s="1"/>
      <c r="X222" s="1"/>
      <c r="Y222" s="1"/>
    </row>
    <row r="223" spans="1:25" ht="13.5">
      <c r="A223" s="2"/>
      <c r="B223" s="2"/>
      <c r="C223" s="2"/>
      <c r="D223" s="2"/>
      <c r="E223" s="5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1"/>
      <c r="T223" s="1"/>
      <c r="U223" s="1"/>
      <c r="V223" s="1"/>
      <c r="W223" s="1"/>
      <c r="X223" s="1"/>
      <c r="Y223" s="1"/>
    </row>
    <row r="224" spans="1:25" ht="13.5">
      <c r="A224" s="2"/>
      <c r="B224" s="2"/>
      <c r="C224" s="2"/>
      <c r="D224" s="2"/>
      <c r="E224" s="5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1"/>
      <c r="T224" s="1"/>
      <c r="U224" s="1"/>
      <c r="V224" s="1"/>
      <c r="W224" s="1"/>
      <c r="X224" s="1"/>
      <c r="Y224" s="1"/>
    </row>
    <row r="225" spans="1:25" ht="13.5">
      <c r="A225" s="2"/>
      <c r="B225" s="2"/>
      <c r="C225" s="2"/>
      <c r="D225" s="2"/>
      <c r="E225" s="5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1"/>
      <c r="T225" s="1"/>
      <c r="U225" s="1"/>
      <c r="V225" s="1"/>
      <c r="W225" s="1"/>
      <c r="X225" s="1"/>
      <c r="Y225" s="1"/>
    </row>
    <row r="226" spans="1:25" ht="13.5">
      <c r="A226" s="2"/>
      <c r="B226" s="2"/>
      <c r="C226" s="2"/>
      <c r="D226" s="2"/>
      <c r="E226" s="5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1"/>
      <c r="T226" s="1"/>
      <c r="U226" s="1"/>
      <c r="V226" s="1"/>
      <c r="W226" s="1"/>
      <c r="X226" s="1"/>
      <c r="Y226" s="1"/>
    </row>
    <row r="227" spans="1:25" ht="13.5">
      <c r="A227" s="2"/>
      <c r="B227" s="2"/>
      <c r="C227" s="2"/>
      <c r="D227" s="2"/>
      <c r="E227" s="5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1"/>
      <c r="T227" s="1"/>
      <c r="U227" s="1"/>
      <c r="V227" s="1"/>
      <c r="W227" s="1"/>
      <c r="X227" s="1"/>
      <c r="Y227" s="1"/>
    </row>
    <row r="228" spans="1:25" ht="13.5">
      <c r="A228" s="2"/>
      <c r="B228" s="2"/>
      <c r="C228" s="2"/>
      <c r="D228" s="2"/>
      <c r="E228" s="5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1"/>
      <c r="T228" s="1"/>
      <c r="U228" s="1"/>
      <c r="V228" s="1"/>
      <c r="W228" s="1"/>
      <c r="X228" s="1"/>
      <c r="Y228" s="1"/>
    </row>
    <row r="229" spans="1:25" ht="13.5">
      <c r="A229" s="2"/>
      <c r="B229" s="2"/>
      <c r="C229" s="2"/>
      <c r="D229" s="2"/>
      <c r="E229" s="5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1"/>
      <c r="T229" s="1"/>
      <c r="U229" s="1"/>
      <c r="V229" s="1"/>
      <c r="W229" s="1"/>
      <c r="X229" s="1"/>
      <c r="Y229" s="1"/>
    </row>
    <row r="230" spans="1:25" ht="13.5">
      <c r="A230" s="2"/>
      <c r="B230" s="2"/>
      <c r="C230" s="2"/>
      <c r="D230" s="2"/>
      <c r="E230" s="5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1"/>
      <c r="T230" s="1"/>
      <c r="U230" s="1"/>
      <c r="V230" s="1"/>
      <c r="W230" s="1"/>
      <c r="X230" s="1"/>
      <c r="Y230" s="1"/>
    </row>
    <row r="231" spans="1:25" ht="13.5">
      <c r="A231" s="2"/>
      <c r="B231" s="2"/>
      <c r="C231" s="2"/>
      <c r="D231" s="2"/>
      <c r="E231" s="5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1"/>
      <c r="T231" s="1"/>
      <c r="U231" s="1"/>
      <c r="V231" s="1"/>
      <c r="W231" s="1"/>
      <c r="X231" s="1"/>
      <c r="Y231" s="1"/>
    </row>
    <row r="232" spans="1:25" ht="13.5">
      <c r="A232" s="2"/>
      <c r="B232" s="2"/>
      <c r="C232" s="2"/>
      <c r="D232" s="2"/>
      <c r="E232" s="5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1"/>
      <c r="T232" s="1"/>
      <c r="U232" s="1"/>
      <c r="V232" s="1"/>
      <c r="W232" s="1"/>
      <c r="X232" s="1"/>
      <c r="Y232" s="1"/>
    </row>
    <row r="233" spans="1:25" ht="13.5">
      <c r="A233" s="2"/>
      <c r="B233" s="2"/>
      <c r="C233" s="2"/>
      <c r="D233" s="2"/>
      <c r="E233" s="5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1"/>
      <c r="T233" s="1"/>
      <c r="U233" s="1"/>
      <c r="V233" s="1"/>
      <c r="W233" s="1"/>
      <c r="X233" s="1"/>
      <c r="Y233" s="1"/>
    </row>
    <row r="234" spans="1:25" ht="13.5">
      <c r="A234" s="2"/>
      <c r="B234" s="2"/>
      <c r="C234" s="2"/>
      <c r="D234" s="2"/>
      <c r="E234" s="5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1"/>
      <c r="T234" s="1"/>
      <c r="U234" s="1"/>
      <c r="V234" s="1"/>
      <c r="W234" s="1"/>
      <c r="X234" s="1"/>
      <c r="Y234" s="1"/>
    </row>
    <row r="235" spans="1:25" ht="13.5">
      <c r="A235" s="2"/>
      <c r="B235" s="2"/>
      <c r="C235" s="2"/>
      <c r="D235" s="2"/>
      <c r="E235" s="5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1"/>
      <c r="T235" s="1"/>
      <c r="U235" s="1"/>
      <c r="V235" s="1"/>
      <c r="W235" s="1"/>
      <c r="X235" s="1"/>
      <c r="Y235" s="1"/>
    </row>
    <row r="236" spans="1:25" ht="13.5">
      <c r="A236" s="2"/>
      <c r="B236" s="2"/>
      <c r="C236" s="2"/>
      <c r="D236" s="2"/>
      <c r="E236" s="5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1"/>
      <c r="T236" s="1"/>
      <c r="U236" s="1"/>
      <c r="V236" s="1"/>
      <c r="W236" s="1"/>
      <c r="X236" s="1"/>
      <c r="Y236" s="1"/>
    </row>
    <row r="237" spans="1:25" ht="13.5">
      <c r="A237" s="2"/>
      <c r="B237" s="2"/>
      <c r="C237" s="2"/>
      <c r="D237" s="2"/>
      <c r="E237" s="5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1"/>
      <c r="T237" s="1"/>
      <c r="U237" s="1"/>
      <c r="V237" s="1"/>
      <c r="W237" s="1"/>
      <c r="X237" s="1"/>
      <c r="Y237" s="1"/>
    </row>
    <row r="238" spans="1:25" ht="13.5">
      <c r="A238" s="2"/>
      <c r="B238" s="2"/>
      <c r="C238" s="2"/>
      <c r="D238" s="2"/>
      <c r="E238" s="5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1"/>
      <c r="T238" s="1"/>
      <c r="U238" s="1"/>
      <c r="V238" s="1"/>
      <c r="W238" s="1"/>
      <c r="X238" s="1"/>
      <c r="Y238" s="1"/>
    </row>
    <row r="239" spans="1:25" ht="13.5">
      <c r="A239" s="2"/>
      <c r="B239" s="2"/>
      <c r="C239" s="2"/>
      <c r="D239" s="2"/>
      <c r="E239" s="5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1"/>
      <c r="T239" s="1"/>
      <c r="U239" s="1"/>
      <c r="V239" s="1"/>
      <c r="W239" s="1"/>
      <c r="X239" s="1"/>
      <c r="Y239" s="1"/>
    </row>
    <row r="240" spans="1:25" ht="13.5">
      <c r="A240" s="2"/>
      <c r="B240" s="2"/>
      <c r="C240" s="2"/>
      <c r="D240" s="2"/>
      <c r="E240" s="5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1"/>
      <c r="T240" s="1"/>
      <c r="U240" s="1"/>
      <c r="V240" s="1"/>
      <c r="W240" s="1"/>
      <c r="X240" s="1"/>
      <c r="Y240" s="1"/>
    </row>
    <row r="241" spans="1:25" ht="13.5">
      <c r="A241" s="2"/>
      <c r="B241" s="2"/>
      <c r="C241" s="2"/>
      <c r="D241" s="2"/>
      <c r="E241" s="5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1"/>
      <c r="T241" s="1"/>
      <c r="U241" s="1"/>
      <c r="V241" s="1"/>
      <c r="W241" s="1"/>
      <c r="X241" s="1"/>
      <c r="Y241" s="1"/>
    </row>
    <row r="242" spans="1:25" ht="13.5">
      <c r="A242" s="2"/>
      <c r="B242" s="2"/>
      <c r="C242" s="2"/>
      <c r="D242" s="2"/>
      <c r="E242" s="5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1"/>
      <c r="T242" s="1"/>
      <c r="U242" s="1"/>
      <c r="V242" s="1"/>
      <c r="W242" s="1"/>
      <c r="X242" s="1"/>
      <c r="Y242" s="1"/>
    </row>
    <row r="243" spans="1:25" ht="13.5">
      <c r="A243" s="2"/>
      <c r="B243" s="2"/>
      <c r="C243" s="2"/>
      <c r="D243" s="2"/>
      <c r="E243" s="5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1"/>
      <c r="T243" s="1"/>
      <c r="U243" s="1"/>
      <c r="V243" s="1"/>
      <c r="W243" s="1"/>
      <c r="X243" s="1"/>
      <c r="Y243" s="1"/>
    </row>
    <row r="244" spans="1:25" ht="13.5">
      <c r="A244" s="2"/>
      <c r="B244" s="2"/>
      <c r="C244" s="2"/>
      <c r="D244" s="2"/>
      <c r="E244" s="5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1"/>
      <c r="T244" s="1"/>
      <c r="U244" s="1"/>
      <c r="V244" s="1"/>
      <c r="W244" s="1"/>
      <c r="X244" s="1"/>
      <c r="Y244" s="1"/>
    </row>
    <row r="245" spans="1:25" ht="13.5">
      <c r="A245" s="2"/>
      <c r="B245" s="2"/>
      <c r="C245" s="2"/>
      <c r="D245" s="2"/>
      <c r="E245" s="5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1"/>
      <c r="T245" s="1"/>
      <c r="U245" s="1"/>
      <c r="V245" s="1"/>
      <c r="W245" s="1"/>
      <c r="X245" s="1"/>
      <c r="Y245" s="1"/>
    </row>
    <row r="246" spans="1:25" ht="13.5">
      <c r="A246" s="2"/>
      <c r="B246" s="2"/>
      <c r="C246" s="2"/>
      <c r="D246" s="2"/>
      <c r="E246" s="5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1"/>
      <c r="T246" s="1"/>
      <c r="U246" s="1"/>
      <c r="V246" s="1"/>
      <c r="W246" s="1"/>
      <c r="X246" s="1"/>
      <c r="Y246" s="1"/>
    </row>
    <row r="247" spans="1:25" ht="13.5">
      <c r="A247" s="2"/>
      <c r="B247" s="2"/>
      <c r="C247" s="2"/>
      <c r="D247" s="2"/>
      <c r="E247" s="5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1"/>
      <c r="T247" s="1"/>
      <c r="U247" s="1"/>
      <c r="V247" s="1"/>
      <c r="W247" s="1"/>
      <c r="X247" s="1"/>
      <c r="Y247" s="1"/>
    </row>
    <row r="248" spans="1:25" ht="13.5">
      <c r="A248" s="2"/>
      <c r="B248" s="2"/>
      <c r="C248" s="2"/>
      <c r="D248" s="2"/>
      <c r="E248" s="5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1"/>
      <c r="T248" s="1"/>
      <c r="U248" s="1"/>
      <c r="V248" s="1"/>
      <c r="W248" s="1"/>
      <c r="X248" s="1"/>
      <c r="Y248" s="1"/>
    </row>
    <row r="249" spans="1:25" ht="13.5">
      <c r="A249" s="2"/>
      <c r="B249" s="2"/>
      <c r="C249" s="2"/>
      <c r="D249" s="2"/>
      <c r="E249" s="5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1"/>
      <c r="T249" s="1"/>
      <c r="U249" s="1"/>
      <c r="V249" s="1"/>
      <c r="W249" s="1"/>
      <c r="X249" s="1"/>
      <c r="Y249" s="1"/>
    </row>
    <row r="250" spans="1:25" ht="13.5">
      <c r="A250" s="2"/>
      <c r="B250" s="2"/>
      <c r="C250" s="2"/>
      <c r="D250" s="2"/>
      <c r="E250" s="5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1"/>
      <c r="T250" s="1"/>
      <c r="U250" s="1"/>
      <c r="V250" s="1"/>
      <c r="W250" s="1"/>
      <c r="X250" s="1"/>
      <c r="Y250" s="1"/>
    </row>
    <row r="251" spans="1:25" ht="13.5">
      <c r="A251" s="2"/>
      <c r="B251" s="2"/>
      <c r="C251" s="2"/>
      <c r="D251" s="2"/>
      <c r="E251" s="5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1"/>
      <c r="T251" s="1"/>
      <c r="U251" s="1"/>
      <c r="V251" s="1"/>
      <c r="W251" s="1"/>
      <c r="X251" s="1"/>
      <c r="Y251" s="1"/>
    </row>
    <row r="252" spans="1:25" ht="13.5">
      <c r="A252" s="2"/>
      <c r="B252" s="2"/>
      <c r="C252" s="2"/>
      <c r="D252" s="2"/>
      <c r="E252" s="5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1"/>
      <c r="T252" s="1"/>
      <c r="U252" s="1"/>
      <c r="V252" s="1"/>
      <c r="W252" s="1"/>
      <c r="X252" s="1"/>
      <c r="Y252" s="1"/>
    </row>
    <row r="253" spans="1:25" ht="13.5">
      <c r="A253" s="2"/>
      <c r="B253" s="2"/>
      <c r="C253" s="2"/>
      <c r="D253" s="2"/>
      <c r="E253" s="5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1"/>
      <c r="T253" s="1"/>
      <c r="U253" s="1"/>
      <c r="V253" s="1"/>
      <c r="W253" s="1"/>
      <c r="X253" s="1"/>
      <c r="Y253" s="1"/>
    </row>
    <row r="254" spans="1:25" ht="13.5">
      <c r="A254" s="2"/>
      <c r="B254" s="2"/>
      <c r="C254" s="2"/>
      <c r="D254" s="2"/>
      <c r="E254" s="5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1"/>
      <c r="T254" s="1"/>
      <c r="U254" s="1"/>
      <c r="V254" s="1"/>
      <c r="W254" s="1"/>
      <c r="X254" s="1"/>
      <c r="Y254" s="1"/>
    </row>
    <row r="255" spans="1: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</sheetData>
  <mergeCells count="11">
    <mergeCell ref="A52:D52"/>
    <mergeCell ref="A53:D53"/>
    <mergeCell ref="A54:D54"/>
    <mergeCell ref="A55:D55"/>
    <mergeCell ref="A1:E1"/>
    <mergeCell ref="A2:D2"/>
    <mergeCell ref="A3:D3"/>
    <mergeCell ref="A11:D11"/>
    <mergeCell ref="A29:D29"/>
    <mergeCell ref="A42:D42"/>
    <mergeCell ref="A45:D45"/>
  </mergeCells>
  <pageMargins left="0.25" right="0.25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51"/>
  <sheetViews>
    <sheetView topLeftCell="A64" workbookViewId="0">
      <selection activeCell="A64" sqref="A1:A1048576"/>
    </sheetView>
  </sheetViews>
  <sheetFormatPr defaultColWidth="14.453125" defaultRowHeight="12.5"/>
  <cols>
    <col min="1" max="1" width="56.1796875" customWidth="1"/>
    <col min="2" max="2" width="9.453125" customWidth="1"/>
    <col min="3" max="3" width="15.453125" customWidth="1"/>
    <col min="4" max="22" width="9.1796875" customWidth="1"/>
    <col min="23" max="23" width="14.453125" customWidth="1"/>
  </cols>
  <sheetData>
    <row r="1" spans="1:25" ht="17.5">
      <c r="A1" s="185" t="s">
        <v>100</v>
      </c>
      <c r="B1" s="186"/>
      <c r="C1" s="1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188" t="s">
        <v>101</v>
      </c>
      <c r="B2" s="164"/>
      <c r="C2" s="83">
        <v>5000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>
      <c r="A3" s="89" t="s">
        <v>233</v>
      </c>
      <c r="B3" s="134"/>
      <c r="C3" s="135">
        <v>100000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>
      <c r="A4" s="89" t="s">
        <v>102</v>
      </c>
      <c r="B4" s="134"/>
      <c r="C4" s="135">
        <v>20000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4">
      <c r="A5" s="189" t="s">
        <v>103</v>
      </c>
      <c r="B5" s="163"/>
      <c r="C5" s="16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>
      <c r="A6" s="190" t="s">
        <v>104</v>
      </c>
      <c r="B6" s="157"/>
      <c r="C6" s="59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>
      <c r="A7" s="191"/>
      <c r="B7" s="156"/>
      <c r="C7" s="15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">
      <c r="A8" s="189" t="s">
        <v>105</v>
      </c>
      <c r="B8" s="163"/>
      <c r="C8" s="16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>
      <c r="A9" s="190" t="s">
        <v>106</v>
      </c>
      <c r="B9" s="157"/>
      <c r="C9" s="59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>
      <c r="A10" s="192"/>
      <c r="B10" s="156"/>
      <c r="C10" s="15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">
      <c r="A11" s="193" t="s">
        <v>107</v>
      </c>
      <c r="B11" s="183"/>
      <c r="C11" s="18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>
      <c r="A12" s="190" t="s">
        <v>108</v>
      </c>
      <c r="B12" s="157"/>
      <c r="C12" s="59"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>
      <c r="A13" s="191"/>
      <c r="B13" s="156"/>
      <c r="C13" s="15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">
      <c r="A14" s="189" t="s">
        <v>109</v>
      </c>
      <c r="B14" s="163"/>
      <c r="C14" s="16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>
      <c r="A15" s="190" t="s">
        <v>110</v>
      </c>
      <c r="B15" s="157"/>
      <c r="C15" s="59"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>
      <c r="A16" s="192"/>
      <c r="B16" s="156"/>
      <c r="C16" s="15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">
      <c r="A17" s="189" t="s">
        <v>111</v>
      </c>
      <c r="B17" s="163"/>
      <c r="C17" s="16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>
      <c r="A18" s="190" t="s">
        <v>112</v>
      </c>
      <c r="B18" s="157"/>
      <c r="C18" s="59"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>
      <c r="A19" s="60"/>
      <c r="B19" s="61"/>
      <c r="C19" s="6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>
      <c r="A20" s="149" t="s">
        <v>113</v>
      </c>
      <c r="B20" s="150"/>
      <c r="C20" s="15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>
      <c r="A21" s="152" t="s">
        <v>114</v>
      </c>
      <c r="B21" s="153"/>
      <c r="C21" s="154"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">
      <c r="A22" s="63"/>
      <c r="B22" s="61"/>
      <c r="C22" s="6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>
      <c r="A23" s="194" t="s">
        <v>115</v>
      </c>
      <c r="B23" s="163"/>
      <c r="C23" s="1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2"/>
      <c r="X23" s="2"/>
      <c r="Y23" s="2"/>
    </row>
    <row r="24" spans="1:25" ht="14">
      <c r="A24" s="84" t="s">
        <v>116</v>
      </c>
      <c r="B24" s="85"/>
      <c r="C24" s="85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2"/>
      <c r="X24" s="2"/>
      <c r="Y24" s="2"/>
    </row>
    <row r="25" spans="1:25" ht="13.5">
      <c r="A25" s="20" t="s">
        <v>117</v>
      </c>
      <c r="B25" s="58"/>
      <c r="C25" s="65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2"/>
      <c r="X25" s="2"/>
      <c r="Y25" s="2"/>
    </row>
    <row r="26" spans="1:25" ht="13.5">
      <c r="A26" s="20" t="s">
        <v>118</v>
      </c>
      <c r="B26" s="58">
        <v>5000</v>
      </c>
      <c r="C26" s="65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2"/>
      <c r="X26" s="2"/>
      <c r="Y26" s="2"/>
    </row>
    <row r="27" spans="1:25" ht="13.5">
      <c r="A27" s="20" t="s">
        <v>119</v>
      </c>
      <c r="B27" s="58">
        <v>5000</v>
      </c>
      <c r="C27" s="65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2"/>
      <c r="X27" s="2"/>
      <c r="Y27" s="2"/>
    </row>
    <row r="28" spans="1:25" ht="13.5">
      <c r="A28" s="23" t="s">
        <v>120</v>
      </c>
      <c r="B28" s="66"/>
      <c r="C28" s="67">
        <f>SUM(B25:B27)</f>
        <v>10000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2"/>
      <c r="X28" s="2"/>
      <c r="Y28" s="2"/>
    </row>
    <row r="29" spans="1:25" ht="13.5">
      <c r="A29" s="68"/>
      <c r="B29" s="65"/>
      <c r="C29" s="65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2"/>
      <c r="X29" s="2"/>
      <c r="Y29" s="2"/>
    </row>
    <row r="30" spans="1:25" ht="14">
      <c r="A30" s="195" t="s">
        <v>121</v>
      </c>
      <c r="B30" s="196"/>
      <c r="C30" s="19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>
      <c r="A31" s="39" t="s">
        <v>122</v>
      </c>
      <c r="B31" s="58">
        <v>10000</v>
      </c>
      <c r="C31" s="5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>
      <c r="A32" s="20" t="s">
        <v>123</v>
      </c>
      <c r="B32" s="58">
        <v>10000</v>
      </c>
      <c r="C32" s="5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>
      <c r="A33" s="190" t="s">
        <v>124</v>
      </c>
      <c r="B33" s="157"/>
      <c r="C33" s="59">
        <f>SUM(B31:B32)</f>
        <v>20000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>
      <c r="A34" s="69"/>
      <c r="B34" s="65"/>
      <c r="C34" s="5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">
      <c r="A35" s="195" t="s">
        <v>125</v>
      </c>
      <c r="B35" s="196"/>
      <c r="C35" s="19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>
      <c r="A36" s="49" t="s">
        <v>126</v>
      </c>
      <c r="B36" s="70">
        <v>0</v>
      </c>
      <c r="C36" s="5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>
      <c r="A37" s="89" t="s">
        <v>127</v>
      </c>
      <c r="B37" s="107">
        <v>10000</v>
      </c>
      <c r="C37" s="5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>
      <c r="A38" s="190" t="s">
        <v>128</v>
      </c>
      <c r="B38" s="201"/>
      <c r="C38" s="59">
        <f>SUM(B36:B37)</f>
        <v>10000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>
      <c r="A39" s="23"/>
      <c r="B39" s="66"/>
      <c r="C39" s="5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">
      <c r="A40" s="195" t="s">
        <v>129</v>
      </c>
      <c r="B40" s="203"/>
      <c r="C40" s="20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>
      <c r="A41" s="20" t="s">
        <v>130</v>
      </c>
      <c r="B41" s="58">
        <v>5000</v>
      </c>
      <c r="C41" s="7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>
      <c r="A42" s="20" t="s">
        <v>131</v>
      </c>
      <c r="B42" s="58">
        <v>5000</v>
      </c>
      <c r="C42" s="5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>
      <c r="A43" s="20" t="s">
        <v>132</v>
      </c>
      <c r="B43" s="58">
        <v>5000</v>
      </c>
      <c r="C43" s="5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>
      <c r="A44" s="20" t="s">
        <v>133</v>
      </c>
      <c r="B44" s="58">
        <v>10000</v>
      </c>
      <c r="C44" s="5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>
      <c r="A45" s="190" t="s">
        <v>134</v>
      </c>
      <c r="B45" s="157"/>
      <c r="C45" s="59">
        <f>SUM(B41:B44)</f>
        <v>25000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>
      <c r="A46" s="23"/>
      <c r="B46" s="66"/>
      <c r="C46" s="5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">
      <c r="A47" s="202" t="s">
        <v>135</v>
      </c>
      <c r="B47" s="196"/>
      <c r="C47" s="19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>
      <c r="A48" s="20" t="s">
        <v>136</v>
      </c>
      <c r="B48" s="58">
        <v>0</v>
      </c>
      <c r="C48" s="5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>
      <c r="A49" s="28" t="s">
        <v>137</v>
      </c>
      <c r="B49" s="58"/>
      <c r="C49" s="67">
        <f>SUM(B48:B48)</f>
        <v>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>
      <c r="A50" s="23"/>
      <c r="B50" s="66"/>
      <c r="C50" s="5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">
      <c r="A51" s="195" t="s">
        <v>138</v>
      </c>
      <c r="B51" s="196"/>
      <c r="C51" s="197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>
      <c r="A52" s="190" t="s">
        <v>139</v>
      </c>
      <c r="B52" s="157"/>
      <c r="C52" s="59"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>
      <c r="A53" s="23"/>
      <c r="B53" s="66"/>
      <c r="C53" s="5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">
      <c r="A54" s="195" t="s">
        <v>140</v>
      </c>
      <c r="B54" s="196"/>
      <c r="C54" s="19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>
      <c r="A55" s="20" t="s">
        <v>141</v>
      </c>
      <c r="B55" s="58">
        <v>10000</v>
      </c>
      <c r="C55" s="5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>
      <c r="A56" s="20" t="s">
        <v>142</v>
      </c>
      <c r="B56" s="58">
        <v>4500</v>
      </c>
      <c r="C56" s="58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>
      <c r="A57" s="20" t="s">
        <v>143</v>
      </c>
      <c r="B57" s="58">
        <v>5000</v>
      </c>
      <c r="C57" s="58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>
      <c r="A58" s="28" t="s">
        <v>144</v>
      </c>
      <c r="B58" s="58"/>
      <c r="C58" s="67">
        <f>SUM(B55:B57)</f>
        <v>19500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>
      <c r="A59" s="28"/>
      <c r="B59" s="58"/>
      <c r="C59" s="6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">
      <c r="A60" s="195" t="s">
        <v>145</v>
      </c>
      <c r="B60" s="199"/>
      <c r="C60" s="20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>
      <c r="A61" s="39" t="s">
        <v>146</v>
      </c>
      <c r="B61" s="58">
        <v>10000</v>
      </c>
      <c r="C61" s="5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>
      <c r="A62" s="20" t="s">
        <v>147</v>
      </c>
      <c r="B62" s="58">
        <v>2500</v>
      </c>
      <c r="C62" s="5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>
      <c r="A63" s="23" t="s">
        <v>148</v>
      </c>
      <c r="B63" s="66"/>
      <c r="C63" s="59">
        <f>SUM(B61:B62)</f>
        <v>12500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>
      <c r="A64" s="23"/>
      <c r="B64" s="66"/>
      <c r="C64" s="5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">
      <c r="A65" s="195" t="s">
        <v>149</v>
      </c>
      <c r="B65" s="199"/>
      <c r="C65" s="20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>
      <c r="A66" s="23" t="s">
        <v>150</v>
      </c>
      <c r="B66" s="66"/>
      <c r="C66" s="59">
        <v>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>
      <c r="A67" s="71"/>
      <c r="B67" s="72"/>
      <c r="C67" s="59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2"/>
      <c r="X67" s="2"/>
      <c r="Y67" s="2"/>
    </row>
    <row r="68" spans="1:25" ht="14">
      <c r="A68" s="195" t="s">
        <v>151</v>
      </c>
      <c r="B68" s="199"/>
      <c r="C68" s="200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2"/>
      <c r="X68" s="2"/>
      <c r="Y68" s="2"/>
    </row>
    <row r="69" spans="1:25" ht="13.5">
      <c r="A69" s="20" t="s">
        <v>142</v>
      </c>
      <c r="B69" s="58">
        <v>4500</v>
      </c>
      <c r="C69" s="59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2"/>
      <c r="X69" s="2"/>
      <c r="Y69" s="2"/>
    </row>
    <row r="70" spans="1:25" ht="13.5">
      <c r="A70" s="39" t="s">
        <v>152</v>
      </c>
      <c r="B70" s="58">
        <v>25000</v>
      </c>
      <c r="C70" s="59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2"/>
      <c r="X70" s="2"/>
      <c r="Y70" s="2"/>
    </row>
    <row r="71" spans="1:25" ht="13.5">
      <c r="A71" s="39" t="s">
        <v>153</v>
      </c>
      <c r="B71" s="58">
        <v>5000</v>
      </c>
      <c r="C71" s="59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2"/>
      <c r="X71" s="2"/>
      <c r="Y71" s="2"/>
    </row>
    <row r="72" spans="1:25" ht="13.5">
      <c r="A72" s="20" t="s">
        <v>154</v>
      </c>
      <c r="B72" s="58">
        <v>5000</v>
      </c>
      <c r="C72" s="58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2"/>
      <c r="X72" s="2"/>
      <c r="Y72" s="2"/>
    </row>
    <row r="73" spans="1:25" ht="13.5">
      <c r="A73" s="28" t="s">
        <v>155</v>
      </c>
      <c r="B73" s="73"/>
      <c r="C73" s="59">
        <f>SUM(B69:B71)</f>
        <v>34500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2"/>
      <c r="X73" s="2"/>
      <c r="Y73" s="2"/>
    </row>
    <row r="74" spans="1:25" ht="13.5">
      <c r="A74" s="28"/>
      <c r="B74" s="58"/>
      <c r="C74" s="59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2"/>
      <c r="X74" s="2"/>
      <c r="Y74" s="2"/>
    </row>
    <row r="75" spans="1:25" ht="14">
      <c r="A75" s="195" t="s">
        <v>156</v>
      </c>
      <c r="B75" s="199"/>
      <c r="C75" s="200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2"/>
      <c r="X75" s="2"/>
      <c r="Y75" s="2"/>
    </row>
    <row r="76" spans="1:25" ht="13.5">
      <c r="A76" s="20" t="s">
        <v>157</v>
      </c>
      <c r="B76" s="58">
        <v>5000</v>
      </c>
      <c r="C76" s="59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2"/>
      <c r="X76" s="2"/>
      <c r="Y76" s="2"/>
    </row>
    <row r="77" spans="1:25" ht="13.5">
      <c r="A77" s="20" t="s">
        <v>158</v>
      </c>
      <c r="B77" s="58">
        <v>0</v>
      </c>
      <c r="C77" s="59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2"/>
      <c r="X77" s="2"/>
      <c r="Y77" s="2"/>
    </row>
    <row r="78" spans="1:25" ht="13.5">
      <c r="A78" s="28" t="s">
        <v>159</v>
      </c>
      <c r="B78" s="58"/>
      <c r="C78" s="59">
        <f>SUM(B76)</f>
        <v>5000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2"/>
      <c r="X78" s="2"/>
      <c r="Y78" s="2"/>
    </row>
    <row r="79" spans="1:25" ht="13.5">
      <c r="A79" s="28"/>
      <c r="B79" s="58"/>
      <c r="C79" s="59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2"/>
      <c r="X79" s="2"/>
      <c r="Y79" s="2"/>
    </row>
    <row r="80" spans="1:25" ht="14">
      <c r="A80" s="195" t="s">
        <v>160</v>
      </c>
      <c r="B80" s="199"/>
      <c r="C80" s="200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2"/>
      <c r="X80" s="2"/>
      <c r="Y80" s="2"/>
    </row>
    <row r="81" spans="1:25" ht="13.5">
      <c r="A81" s="28" t="s">
        <v>161</v>
      </c>
      <c r="B81" s="58"/>
      <c r="C81" s="59"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2"/>
      <c r="X81" s="2"/>
      <c r="Y81" s="2"/>
    </row>
    <row r="82" spans="1:25" ht="13.5">
      <c r="A82" s="28"/>
      <c r="B82" s="58"/>
      <c r="C82" s="59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2"/>
      <c r="X82" s="2"/>
      <c r="Y82" s="2"/>
    </row>
    <row r="83" spans="1:25" ht="14">
      <c r="A83" s="195" t="s">
        <v>162</v>
      </c>
      <c r="B83" s="196"/>
      <c r="C83" s="197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2"/>
      <c r="X83" s="2"/>
      <c r="Y83" s="2"/>
    </row>
    <row r="84" spans="1:25" ht="13.5">
      <c r="A84" s="190" t="s">
        <v>163</v>
      </c>
      <c r="B84" s="157"/>
      <c r="C84" s="59"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2"/>
      <c r="X84" s="2"/>
      <c r="Y84" s="2"/>
    </row>
    <row r="85" spans="1:25" ht="13.5">
      <c r="A85" s="23"/>
      <c r="B85" s="70"/>
      <c r="C85" s="5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">
      <c r="A86" s="195" t="s">
        <v>164</v>
      </c>
      <c r="B86" s="196"/>
      <c r="C86" s="19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s="96" customFormat="1" ht="14">
      <c r="A87" s="114" t="s">
        <v>165</v>
      </c>
      <c r="B87" s="115">
        <v>10000</v>
      </c>
      <c r="C87" s="11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:25" ht="13.5">
      <c r="A88" s="28" t="s">
        <v>166</v>
      </c>
      <c r="B88" s="70"/>
      <c r="C88" s="67">
        <f>SUM(B87:B87)</f>
        <v>10000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>
      <c r="A89" s="20"/>
      <c r="B89" s="70"/>
      <c r="C89" s="58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">
      <c r="A90" s="195" t="s">
        <v>167</v>
      </c>
      <c r="B90" s="196"/>
      <c r="C90" s="197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>
      <c r="A91" s="28" t="s">
        <v>168</v>
      </c>
      <c r="B91" s="70"/>
      <c r="C91" s="67"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>
      <c r="A92" s="20"/>
      <c r="B92" s="70"/>
      <c r="C92" s="58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">
      <c r="A93" s="74" t="s">
        <v>169</v>
      </c>
      <c r="B93" s="75"/>
      <c r="C93" s="76">
        <f>SUM(C2+C45+C38+C52+C18+C15+C12+C9+C6+C33+C66+C49+C63+C73+C58+C78+C84+C28+C81+C88+C91+C3+C21+C4)</f>
        <v>271500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>
      <c r="A94" s="198"/>
      <c r="B94" s="178"/>
      <c r="C94" s="17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>
      <c r="A95" s="2"/>
      <c r="B95" s="61"/>
      <c r="C95" s="6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>
      <c r="A96" s="2"/>
      <c r="B96" s="61"/>
      <c r="C96" s="6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>
      <c r="A97" s="2"/>
      <c r="B97" s="61"/>
      <c r="C97" s="6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>
      <c r="A98" s="2"/>
      <c r="B98" s="61"/>
      <c r="C98" s="6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>
      <c r="A99" s="2"/>
      <c r="B99" s="61"/>
      <c r="C99" s="6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>
      <c r="A100" s="2"/>
      <c r="B100" s="61"/>
      <c r="C100" s="6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>
      <c r="A101" s="2"/>
      <c r="B101" s="61"/>
      <c r="C101" s="6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>
      <c r="A102" s="2"/>
      <c r="B102" s="61"/>
      <c r="C102" s="6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>
      <c r="A103" s="2"/>
      <c r="B103" s="61"/>
      <c r="C103" s="6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>
      <c r="A104" s="2"/>
      <c r="B104" s="61"/>
      <c r="C104" s="6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>
      <c r="A105" s="2"/>
      <c r="B105" s="61"/>
      <c r="C105" s="6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>
      <c r="A106" s="2"/>
      <c r="B106" s="61"/>
      <c r="C106" s="6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>
      <c r="A107" s="2"/>
      <c r="B107" s="61"/>
      <c r="C107" s="6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>
      <c r="A108" s="2"/>
      <c r="B108" s="61"/>
      <c r="C108" s="6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>
      <c r="A109" s="2"/>
      <c r="B109" s="61"/>
      <c r="C109" s="6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>
      <c r="A110" s="2"/>
      <c r="B110" s="61"/>
      <c r="C110" s="6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>
      <c r="A111" s="2"/>
      <c r="B111" s="61"/>
      <c r="C111" s="6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>
      <c r="A112" s="2"/>
      <c r="B112" s="61"/>
      <c r="C112" s="6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>
      <c r="A113" s="2"/>
      <c r="B113" s="61"/>
      <c r="C113" s="6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>
      <c r="A114" s="2"/>
      <c r="B114" s="61"/>
      <c r="C114" s="6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>
      <c r="A115" s="2"/>
      <c r="B115" s="61"/>
      <c r="C115" s="6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>
      <c r="A116" s="2"/>
      <c r="B116" s="61"/>
      <c r="C116" s="6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>
      <c r="A117" s="2"/>
      <c r="B117" s="61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>
      <c r="A118" s="2"/>
      <c r="B118" s="61"/>
      <c r="C118" s="6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>
      <c r="A119" s="2"/>
      <c r="B119" s="61"/>
      <c r="C119" s="6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>
      <c r="A120" s="2"/>
      <c r="B120" s="61"/>
      <c r="C120" s="6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>
      <c r="A121" s="2"/>
      <c r="B121" s="61"/>
      <c r="C121" s="6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>
      <c r="A122" s="2"/>
      <c r="B122" s="61"/>
      <c r="C122" s="6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>
      <c r="A123" s="2"/>
      <c r="B123" s="61"/>
      <c r="C123" s="6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>
      <c r="A124" s="2"/>
      <c r="B124" s="61"/>
      <c r="C124" s="6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>
      <c r="A125" s="2"/>
      <c r="B125" s="61"/>
      <c r="C125" s="6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>
      <c r="A126" s="2"/>
      <c r="B126" s="61"/>
      <c r="C126" s="6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>
      <c r="A127" s="2"/>
      <c r="B127" s="61"/>
      <c r="C127" s="6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>
      <c r="A128" s="2"/>
      <c r="B128" s="61"/>
      <c r="C128" s="6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>
      <c r="A129" s="2"/>
      <c r="B129" s="61"/>
      <c r="C129" s="6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>
      <c r="A130" s="2"/>
      <c r="B130" s="61"/>
      <c r="C130" s="6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>
      <c r="A131" s="2"/>
      <c r="B131" s="61"/>
      <c r="C131" s="6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>
      <c r="A132" s="2"/>
      <c r="B132" s="61"/>
      <c r="C132" s="6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>
      <c r="A133" s="2"/>
      <c r="B133" s="61"/>
      <c r="C133" s="6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>
      <c r="A134" s="2"/>
      <c r="B134" s="61"/>
      <c r="C134" s="6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>
      <c r="A135" s="2"/>
      <c r="B135" s="61"/>
      <c r="C135" s="6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>
      <c r="A136" s="2"/>
      <c r="B136" s="61"/>
      <c r="C136" s="6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>
      <c r="A137" s="2"/>
      <c r="B137" s="61"/>
      <c r="C137" s="6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>
      <c r="A138" s="2"/>
      <c r="B138" s="61"/>
      <c r="C138" s="6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>
      <c r="A139" s="2"/>
      <c r="B139" s="61"/>
      <c r="C139" s="6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>
      <c r="A140" s="2"/>
      <c r="B140" s="61"/>
      <c r="C140" s="6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>
      <c r="A141" s="2"/>
      <c r="B141" s="61"/>
      <c r="C141" s="6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>
      <c r="A142" s="2"/>
      <c r="B142" s="61"/>
      <c r="C142" s="6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>
      <c r="A143" s="2"/>
      <c r="B143" s="61"/>
      <c r="C143" s="6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>
      <c r="A144" s="2"/>
      <c r="B144" s="61"/>
      <c r="C144" s="6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>
      <c r="A145" s="2"/>
      <c r="B145" s="61"/>
      <c r="C145" s="6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>
      <c r="A146" s="2"/>
      <c r="B146" s="61"/>
      <c r="C146" s="6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>
      <c r="A147" s="2"/>
      <c r="B147" s="61"/>
      <c r="C147" s="6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>
      <c r="A148" s="2"/>
      <c r="B148" s="61"/>
      <c r="C148" s="6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>
      <c r="A149" s="2"/>
      <c r="B149" s="61"/>
      <c r="C149" s="6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>
      <c r="A150" s="2"/>
      <c r="B150" s="61"/>
      <c r="C150" s="6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>
      <c r="A151" s="2"/>
      <c r="B151" s="61"/>
      <c r="C151" s="6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>
      <c r="A152" s="2"/>
      <c r="B152" s="61"/>
      <c r="C152" s="6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>
      <c r="A153" s="2"/>
      <c r="B153" s="61"/>
      <c r="C153" s="6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>
      <c r="A154" s="2"/>
      <c r="B154" s="61"/>
      <c r="C154" s="6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>
      <c r="A155" s="2"/>
      <c r="B155" s="61"/>
      <c r="C155" s="6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>
      <c r="A156" s="2"/>
      <c r="B156" s="61"/>
      <c r="C156" s="6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>
      <c r="A157" s="2"/>
      <c r="B157" s="61"/>
      <c r="C157" s="6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>
      <c r="A158" s="2"/>
      <c r="B158" s="61"/>
      <c r="C158" s="6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>
      <c r="A159" s="2"/>
      <c r="B159" s="61"/>
      <c r="C159" s="6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>
      <c r="A160" s="2"/>
      <c r="B160" s="61"/>
      <c r="C160" s="6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>
      <c r="A161" s="2"/>
      <c r="B161" s="61"/>
      <c r="C161" s="6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>
      <c r="A162" s="2"/>
      <c r="B162" s="61"/>
      <c r="C162" s="6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>
      <c r="A163" s="2"/>
      <c r="B163" s="61"/>
      <c r="C163" s="6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>
      <c r="A164" s="2"/>
      <c r="B164" s="61"/>
      <c r="C164" s="6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>
      <c r="A165" s="2"/>
      <c r="B165" s="61"/>
      <c r="C165" s="6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>
      <c r="A166" s="2"/>
      <c r="B166" s="61"/>
      <c r="C166" s="6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>
      <c r="A167" s="2"/>
      <c r="B167" s="61"/>
      <c r="C167" s="6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>
      <c r="A168" s="2"/>
      <c r="B168" s="61"/>
      <c r="C168" s="6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>
      <c r="A169" s="2"/>
      <c r="B169" s="61"/>
      <c r="C169" s="6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>
      <c r="A170" s="2"/>
      <c r="B170" s="61"/>
      <c r="C170" s="6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>
      <c r="A171" s="2"/>
      <c r="B171" s="61"/>
      <c r="C171" s="6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>
      <c r="A172" s="2"/>
      <c r="B172" s="61"/>
      <c r="C172" s="6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>
      <c r="A173" s="2"/>
      <c r="B173" s="61"/>
      <c r="C173" s="6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>
      <c r="A174" s="2"/>
      <c r="B174" s="61"/>
      <c r="C174" s="6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>
      <c r="A175" s="2"/>
      <c r="B175" s="61"/>
      <c r="C175" s="6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>
      <c r="A176" s="2"/>
      <c r="B176" s="61"/>
      <c r="C176" s="6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>
      <c r="A177" s="2"/>
      <c r="B177" s="61"/>
      <c r="C177" s="6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>
      <c r="A178" s="2"/>
      <c r="B178" s="61"/>
      <c r="C178" s="6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>
      <c r="A179" s="2"/>
      <c r="B179" s="61"/>
      <c r="C179" s="6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>
      <c r="A180" s="2"/>
      <c r="B180" s="61"/>
      <c r="C180" s="6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>
      <c r="A181" s="2"/>
      <c r="B181" s="61"/>
      <c r="C181" s="6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>
      <c r="A182" s="2"/>
      <c r="B182" s="61"/>
      <c r="C182" s="6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>
      <c r="A183" s="2"/>
      <c r="B183" s="61"/>
      <c r="C183" s="6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>
      <c r="A184" s="2"/>
      <c r="B184" s="61"/>
      <c r="C184" s="6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>
      <c r="A185" s="2"/>
      <c r="B185" s="61"/>
      <c r="C185" s="6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>
      <c r="A186" s="2"/>
      <c r="B186" s="61"/>
      <c r="C186" s="6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>
      <c r="A187" s="2"/>
      <c r="B187" s="61"/>
      <c r="C187" s="6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>
      <c r="A188" s="2"/>
      <c r="B188" s="61"/>
      <c r="C188" s="6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>
      <c r="A189" s="2"/>
      <c r="B189" s="61"/>
      <c r="C189" s="6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>
      <c r="A190" s="2"/>
      <c r="B190" s="61"/>
      <c r="C190" s="6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>
      <c r="A191" s="2"/>
      <c r="B191" s="61"/>
      <c r="C191" s="6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>
      <c r="A192" s="2"/>
      <c r="B192" s="61"/>
      <c r="C192" s="6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>
      <c r="A193" s="2"/>
      <c r="B193" s="61"/>
      <c r="C193" s="6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>
      <c r="A194" s="2"/>
      <c r="B194" s="61"/>
      <c r="C194" s="6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>
      <c r="A195" s="2"/>
      <c r="B195" s="61"/>
      <c r="C195" s="6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>
      <c r="A196" s="2"/>
      <c r="B196" s="61"/>
      <c r="C196" s="6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>
      <c r="A197" s="2"/>
      <c r="B197" s="61"/>
      <c r="C197" s="6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>
      <c r="A198" s="2"/>
      <c r="B198" s="61"/>
      <c r="C198" s="6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>
      <c r="A199" s="2"/>
      <c r="B199" s="61"/>
      <c r="C199" s="6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>
      <c r="A200" s="2"/>
      <c r="B200" s="61"/>
      <c r="C200" s="6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>
      <c r="A201" s="2"/>
      <c r="B201" s="61"/>
      <c r="C201" s="6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>
      <c r="A202" s="2"/>
      <c r="B202" s="61"/>
      <c r="C202" s="6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>
      <c r="A203" s="2"/>
      <c r="B203" s="61"/>
      <c r="C203" s="6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>
      <c r="A204" s="2"/>
      <c r="B204" s="61"/>
      <c r="C204" s="6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>
      <c r="A205" s="2"/>
      <c r="B205" s="61"/>
      <c r="C205" s="6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>
      <c r="A206" s="2"/>
      <c r="B206" s="61"/>
      <c r="C206" s="6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>
      <c r="A207" s="2"/>
      <c r="B207" s="61"/>
      <c r="C207" s="6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>
      <c r="A208" s="2"/>
      <c r="B208" s="61"/>
      <c r="C208" s="6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>
      <c r="A209" s="2"/>
      <c r="B209" s="61"/>
      <c r="C209" s="6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>
      <c r="A210" s="2"/>
      <c r="B210" s="61"/>
      <c r="C210" s="6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>
      <c r="A211" s="2"/>
      <c r="B211" s="61"/>
      <c r="C211" s="6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>
      <c r="A212" s="2"/>
      <c r="B212" s="61"/>
      <c r="C212" s="6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>
      <c r="A213" s="2"/>
      <c r="B213" s="61"/>
      <c r="C213" s="6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>
      <c r="A214" s="2"/>
      <c r="B214" s="61"/>
      <c r="C214" s="6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>
      <c r="A215" s="2"/>
      <c r="B215" s="61"/>
      <c r="C215" s="6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>
      <c r="A216" s="2"/>
      <c r="B216" s="61"/>
      <c r="C216" s="6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>
      <c r="A217" s="2"/>
      <c r="B217" s="61"/>
      <c r="C217" s="6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>
      <c r="A218" s="2"/>
      <c r="B218" s="61"/>
      <c r="C218" s="6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>
      <c r="A219" s="2"/>
      <c r="B219" s="61"/>
      <c r="C219" s="6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>
      <c r="A220" s="2"/>
      <c r="B220" s="61"/>
      <c r="C220" s="6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>
      <c r="A221" s="2"/>
      <c r="B221" s="61"/>
      <c r="C221" s="6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>
      <c r="A222" s="2"/>
      <c r="B222" s="61"/>
      <c r="C222" s="6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>
      <c r="A223" s="2"/>
      <c r="B223" s="61"/>
      <c r="C223" s="6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>
      <c r="A224" s="2"/>
      <c r="B224" s="61"/>
      <c r="C224" s="6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>
      <c r="A225" s="2"/>
      <c r="B225" s="61"/>
      <c r="C225" s="6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>
      <c r="A226" s="2"/>
      <c r="B226" s="61"/>
      <c r="C226" s="6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>
      <c r="A227" s="2"/>
      <c r="B227" s="61"/>
      <c r="C227" s="6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>
      <c r="A228" s="2"/>
      <c r="B228" s="61"/>
      <c r="C228" s="6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>
      <c r="A229" s="2"/>
      <c r="B229" s="61"/>
      <c r="C229" s="6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>
      <c r="A230" s="2"/>
      <c r="B230" s="61"/>
      <c r="C230" s="6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>
      <c r="A231" s="2"/>
      <c r="B231" s="61"/>
      <c r="C231" s="6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>
      <c r="A232" s="2"/>
      <c r="B232" s="61"/>
      <c r="C232" s="6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>
      <c r="A233" s="2"/>
      <c r="B233" s="61"/>
      <c r="C233" s="6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>
      <c r="A234" s="2"/>
      <c r="B234" s="61"/>
      <c r="C234" s="6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>
      <c r="A235" s="2"/>
      <c r="B235" s="61"/>
      <c r="C235" s="6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>
      <c r="A236" s="2"/>
      <c r="B236" s="61"/>
      <c r="C236" s="6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>
      <c r="A237" s="2"/>
      <c r="B237" s="61"/>
      <c r="C237" s="6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>
      <c r="A238" s="2"/>
      <c r="B238" s="61"/>
      <c r="C238" s="6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>
      <c r="A239" s="2"/>
      <c r="B239" s="61"/>
      <c r="C239" s="6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>
      <c r="A240" s="2"/>
      <c r="B240" s="61"/>
      <c r="C240" s="6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>
      <c r="A241" s="2"/>
      <c r="B241" s="61"/>
      <c r="C241" s="6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>
      <c r="A242" s="2"/>
      <c r="B242" s="61"/>
      <c r="C242" s="6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>
      <c r="A243" s="2"/>
      <c r="B243" s="61"/>
      <c r="C243" s="6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>
      <c r="A244" s="2"/>
      <c r="B244" s="61"/>
      <c r="C244" s="6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>
      <c r="A245" s="2"/>
      <c r="B245" s="61"/>
      <c r="C245" s="6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>
      <c r="A246" s="2"/>
      <c r="B246" s="61"/>
      <c r="C246" s="6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>
      <c r="A247" s="2"/>
      <c r="B247" s="61"/>
      <c r="C247" s="6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>
      <c r="A248" s="2"/>
      <c r="B248" s="61"/>
      <c r="C248" s="6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>
      <c r="A249" s="2"/>
      <c r="B249" s="61"/>
      <c r="C249" s="6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>
      <c r="A250" s="2"/>
      <c r="B250" s="61"/>
      <c r="C250" s="6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>
      <c r="A251" s="2"/>
      <c r="B251" s="61"/>
      <c r="C251" s="6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>
      <c r="A252" s="2"/>
      <c r="B252" s="61"/>
      <c r="C252" s="6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>
      <c r="A253" s="2"/>
      <c r="B253" s="61"/>
      <c r="C253" s="6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>
      <c r="A254" s="2"/>
      <c r="B254" s="61"/>
      <c r="C254" s="6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>
      <c r="A255" s="2"/>
      <c r="B255" s="61"/>
      <c r="C255" s="6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>
      <c r="A256" s="2"/>
      <c r="B256" s="61"/>
      <c r="C256" s="6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>
      <c r="A257" s="2"/>
      <c r="B257" s="61"/>
      <c r="C257" s="6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>
      <c r="A258" s="2"/>
      <c r="B258" s="61"/>
      <c r="C258" s="6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>
      <c r="A259" s="2"/>
      <c r="B259" s="61"/>
      <c r="C259" s="6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>
      <c r="A260" s="2"/>
      <c r="B260" s="61"/>
      <c r="C260" s="6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>
      <c r="A261" s="2"/>
      <c r="B261" s="61"/>
      <c r="C261" s="6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>
      <c r="A262" s="2"/>
      <c r="B262" s="61"/>
      <c r="C262" s="6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>
      <c r="A263" s="2"/>
      <c r="B263" s="61"/>
      <c r="C263" s="6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>
      <c r="A264" s="2"/>
      <c r="B264" s="61"/>
      <c r="C264" s="6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>
      <c r="A265" s="2"/>
      <c r="B265" s="61"/>
      <c r="C265" s="6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>
      <c r="A266" s="2"/>
      <c r="B266" s="61"/>
      <c r="C266" s="6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>
      <c r="A267" s="2"/>
      <c r="B267" s="61"/>
      <c r="C267" s="6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>
      <c r="A268" s="2"/>
      <c r="B268" s="61"/>
      <c r="C268" s="6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>
      <c r="A269" s="2"/>
      <c r="B269" s="61"/>
      <c r="C269" s="6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>
      <c r="A270" s="2"/>
      <c r="B270" s="61"/>
      <c r="C270" s="6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>
      <c r="A271" s="2"/>
      <c r="B271" s="61"/>
      <c r="C271" s="6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>
      <c r="A272" s="2"/>
      <c r="B272" s="61"/>
      <c r="C272" s="6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>
      <c r="A273" s="2"/>
      <c r="B273" s="61"/>
      <c r="C273" s="6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>
      <c r="A274" s="2"/>
      <c r="B274" s="61"/>
      <c r="C274" s="6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>
      <c r="A275" s="2"/>
      <c r="B275" s="61"/>
      <c r="C275" s="6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>
      <c r="A276" s="2"/>
      <c r="B276" s="61"/>
      <c r="C276" s="6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>
      <c r="A277" s="2"/>
      <c r="B277" s="61"/>
      <c r="C277" s="6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>
      <c r="A278" s="2"/>
      <c r="B278" s="61"/>
      <c r="C278" s="6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>
      <c r="A279" s="2"/>
      <c r="B279" s="61"/>
      <c r="C279" s="6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>
      <c r="A280" s="2"/>
      <c r="B280" s="61"/>
      <c r="C280" s="6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>
      <c r="A281" s="2"/>
      <c r="B281" s="61"/>
      <c r="C281" s="6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>
      <c r="A282" s="2"/>
      <c r="B282" s="61"/>
      <c r="C282" s="6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>
      <c r="A283" s="2"/>
      <c r="B283" s="61"/>
      <c r="C283" s="6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>
      <c r="A284" s="2"/>
      <c r="B284" s="61"/>
      <c r="C284" s="6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>
      <c r="A285" s="2"/>
      <c r="B285" s="61"/>
      <c r="C285" s="6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>
      <c r="A286" s="2"/>
      <c r="B286" s="61"/>
      <c r="C286" s="6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>
      <c r="A287" s="2"/>
      <c r="B287" s="61"/>
      <c r="C287" s="6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>
      <c r="A288" s="2"/>
      <c r="B288" s="61"/>
      <c r="C288" s="6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>
      <c r="A289" s="2"/>
      <c r="B289" s="61"/>
      <c r="C289" s="6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>
      <c r="A290" s="2"/>
      <c r="B290" s="61"/>
      <c r="C290" s="6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>
      <c r="A291" s="2"/>
      <c r="B291" s="61"/>
      <c r="C291" s="6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>
      <c r="A292" s="2"/>
      <c r="B292" s="61"/>
      <c r="C292" s="6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>
      <c r="A293" s="2"/>
      <c r="B293" s="61"/>
      <c r="C293" s="6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</sheetData>
  <mergeCells count="37">
    <mergeCell ref="A38:B38"/>
    <mergeCell ref="A45:B45"/>
    <mergeCell ref="A47:C47"/>
    <mergeCell ref="A51:C51"/>
    <mergeCell ref="A52:B52"/>
    <mergeCell ref="A40:C40"/>
    <mergeCell ref="A84:B84"/>
    <mergeCell ref="A86:C86"/>
    <mergeCell ref="A90:C90"/>
    <mergeCell ref="A94:C94"/>
    <mergeCell ref="A54:C54"/>
    <mergeCell ref="A83:C83"/>
    <mergeCell ref="A60:C60"/>
    <mergeCell ref="A65:C65"/>
    <mergeCell ref="A68:C68"/>
    <mergeCell ref="A75:C75"/>
    <mergeCell ref="A80:C80"/>
    <mergeCell ref="A18:B18"/>
    <mergeCell ref="A23:C23"/>
    <mergeCell ref="A30:C30"/>
    <mergeCell ref="A33:B33"/>
    <mergeCell ref="A35:C35"/>
    <mergeCell ref="A13:C13"/>
    <mergeCell ref="A14:C14"/>
    <mergeCell ref="A15:B15"/>
    <mergeCell ref="A16:C16"/>
    <mergeCell ref="A17:C17"/>
    <mergeCell ref="A8:C8"/>
    <mergeCell ref="A9:B9"/>
    <mergeCell ref="A10:C10"/>
    <mergeCell ref="A11:C11"/>
    <mergeCell ref="A12:B12"/>
    <mergeCell ref="A1:C1"/>
    <mergeCell ref="A2:B2"/>
    <mergeCell ref="A5:C5"/>
    <mergeCell ref="A6:B6"/>
    <mergeCell ref="A7:C7"/>
  </mergeCells>
  <pageMargins left="0.25" right="0.25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29"/>
  <sheetViews>
    <sheetView topLeftCell="A7" workbookViewId="0">
      <selection activeCell="A8" sqref="A1:A1048576"/>
    </sheetView>
  </sheetViews>
  <sheetFormatPr defaultColWidth="14.453125" defaultRowHeight="12.5"/>
  <cols>
    <col min="1" max="1" width="20.26953125" customWidth="1"/>
    <col min="2" max="2" width="25.453125" customWidth="1"/>
    <col min="3" max="3" width="9.26953125" customWidth="1"/>
    <col min="4" max="4" width="12.7265625" customWidth="1"/>
    <col min="5" max="24" width="9.1796875" customWidth="1"/>
  </cols>
  <sheetData>
    <row r="1" spans="1:24" ht="17.5">
      <c r="A1" s="205" t="s">
        <v>170</v>
      </c>
      <c r="B1" s="174"/>
      <c r="C1" s="174"/>
      <c r="D1" s="17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5">
      <c r="A2" s="206" t="s">
        <v>171</v>
      </c>
      <c r="B2" s="163"/>
      <c r="C2" s="164"/>
      <c r="D2" s="86">
        <v>1000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4">
      <c r="A3" s="207" t="s">
        <v>172</v>
      </c>
      <c r="B3" s="163"/>
      <c r="C3" s="163"/>
      <c r="D3" s="164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13.5">
      <c r="A4" s="92" t="s">
        <v>173</v>
      </c>
      <c r="B4" s="136"/>
      <c r="C4" s="32">
        <v>5000</v>
      </c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13.5">
      <c r="A5" s="208" t="s">
        <v>108</v>
      </c>
      <c r="B5" s="156"/>
      <c r="C5" s="157"/>
      <c r="D5" s="33">
        <f>SUM(C4)</f>
        <v>5000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13.5">
      <c r="A6" s="34"/>
      <c r="B6" s="34"/>
      <c r="C6" s="34"/>
      <c r="D6" s="34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4">
      <c r="A7" s="207" t="s">
        <v>174</v>
      </c>
      <c r="B7" s="210"/>
      <c r="C7" s="210"/>
      <c r="D7" s="21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3.5">
      <c r="A8" s="35" t="s">
        <v>173</v>
      </c>
      <c r="B8" s="34"/>
      <c r="C8" s="36">
        <v>5000</v>
      </c>
      <c r="D8" s="34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3.5">
      <c r="A9" s="37" t="s">
        <v>104</v>
      </c>
      <c r="B9" s="34"/>
      <c r="C9" s="34"/>
      <c r="D9" s="38">
        <f>SUM(C8)</f>
        <v>5000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3.5">
      <c r="A10" s="209"/>
      <c r="B10" s="156"/>
      <c r="C10" s="156"/>
      <c r="D10" s="157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4">
      <c r="A11" s="207" t="s">
        <v>175</v>
      </c>
      <c r="B11" s="163"/>
      <c r="C11" s="163"/>
      <c r="D11" s="16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3.5">
      <c r="A12" s="92" t="s">
        <v>173</v>
      </c>
      <c r="B12" s="39"/>
      <c r="C12" s="32">
        <v>5000</v>
      </c>
      <c r="D12" s="4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3.5">
      <c r="A13" s="208" t="s">
        <v>176</v>
      </c>
      <c r="B13" s="156"/>
      <c r="C13" s="157"/>
      <c r="D13" s="33">
        <f>SUM(C12)</f>
        <v>5000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3.5">
      <c r="A14" s="209"/>
      <c r="B14" s="156"/>
      <c r="C14" s="156"/>
      <c r="D14" s="157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14">
      <c r="A15" s="207" t="s">
        <v>87</v>
      </c>
      <c r="B15" s="163"/>
      <c r="C15" s="163"/>
      <c r="D15" s="164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3.5">
      <c r="A16" s="92" t="s">
        <v>173</v>
      </c>
      <c r="B16" s="39"/>
      <c r="C16" s="32">
        <v>5000</v>
      </c>
      <c r="D16" s="4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3.5">
      <c r="A17" s="208" t="s">
        <v>106</v>
      </c>
      <c r="B17" s="156"/>
      <c r="C17" s="157"/>
      <c r="D17" s="33">
        <f>SUM(C16)</f>
        <v>5000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3.5">
      <c r="A18" s="209"/>
      <c r="B18" s="156"/>
      <c r="C18" s="156"/>
      <c r="D18" s="15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4">
      <c r="A19" s="207" t="s">
        <v>111</v>
      </c>
      <c r="B19" s="163"/>
      <c r="C19" s="163"/>
      <c r="D19" s="164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3.5">
      <c r="A20" s="92" t="s">
        <v>173</v>
      </c>
      <c r="B20" s="39"/>
      <c r="C20" s="32">
        <v>5000</v>
      </c>
      <c r="D20" s="4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3.5">
      <c r="A21" s="208" t="s">
        <v>112</v>
      </c>
      <c r="B21" s="156"/>
      <c r="C21" s="157"/>
      <c r="D21" s="33">
        <f>SUM(C20)</f>
        <v>5000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3.5">
      <c r="A22" s="94"/>
      <c r="B22" s="90"/>
      <c r="C22" s="90"/>
      <c r="D22" s="9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4">
      <c r="A23" s="207" t="s">
        <v>177</v>
      </c>
      <c r="B23" s="163"/>
      <c r="C23" s="163"/>
      <c r="D23" s="164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3.5">
      <c r="A24" s="213" t="s">
        <v>178</v>
      </c>
      <c r="B24" s="157"/>
      <c r="C24" s="32">
        <v>5000</v>
      </c>
      <c r="D24" s="4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3.5">
      <c r="A25" s="213" t="s">
        <v>179</v>
      </c>
      <c r="B25" s="157"/>
      <c r="C25" s="32">
        <v>5000</v>
      </c>
      <c r="D25" s="4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13.5">
      <c r="A26" s="92" t="s">
        <v>180</v>
      </c>
      <c r="B26" s="90"/>
      <c r="C26" s="93">
        <v>10000</v>
      </c>
      <c r="D26" s="4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3.5">
      <c r="A27" s="94" t="s">
        <v>181</v>
      </c>
      <c r="B27" s="137"/>
      <c r="C27" s="138"/>
      <c r="D27" s="33">
        <f>SUM(C24:C26)</f>
        <v>20000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3.5">
      <c r="A28" s="212"/>
      <c r="B28" s="156"/>
      <c r="C28" s="156"/>
      <c r="D28" s="157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4">
      <c r="A29" s="207" t="s">
        <v>182</v>
      </c>
      <c r="B29" s="163"/>
      <c r="C29" s="164"/>
      <c r="D29" s="87">
        <f>SUM(D2+D13+D5+D27+D17+D9+D21)</f>
        <v>46000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3.5">
      <c r="A30" s="41"/>
      <c r="B30" s="41"/>
      <c r="C30" s="42"/>
      <c r="D30" s="4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3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3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3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1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1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ht="1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ht="13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ht="13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ht="1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24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1:24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1:24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1:24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1:24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1:24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1:24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ht="1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1:24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1:24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1:24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1:24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1:24" ht="1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1:24" ht="1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1:24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  <row r="89" spans="1:24" ht="13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1:24" ht="13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1:24" ht="13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</row>
    <row r="92" spans="1:24" ht="13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1:24" ht="13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  <row r="94" spans="1:24" ht="13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1:24" ht="13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1:24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1:24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1:24" ht="13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1:24" ht="13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1:24" ht="13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  <row r="101" spans="1:24" ht="13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1:24" ht="13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1:24" ht="13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1:24" ht="13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ht="13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1:24" ht="13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1:24" ht="13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1:24" ht="13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1:24" ht="13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ht="13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1:24" ht="13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1:24" ht="13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1:24" ht="13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1:24" ht="13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1:24" ht="13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1:24" ht="13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1:24" ht="13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</row>
    <row r="118" spans="1:24" ht="13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</row>
    <row r="119" spans="1:24" ht="13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1:24" ht="13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1:24" ht="13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1:24" ht="13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1:24" ht="13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</row>
    <row r="124" spans="1:24" ht="13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</row>
    <row r="125" spans="1:24" ht="13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</row>
    <row r="126" spans="1:24" ht="13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</row>
    <row r="127" spans="1:24" ht="13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</row>
    <row r="128" spans="1:24" ht="13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</row>
    <row r="129" spans="1:24" ht="13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</row>
    <row r="130" spans="1:24" ht="13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</row>
    <row r="131" spans="1:24" ht="13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</row>
    <row r="132" spans="1:24" ht="13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1:24" ht="13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</row>
    <row r="134" spans="1:24" ht="13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</row>
    <row r="135" spans="1:24" ht="13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</row>
    <row r="136" spans="1:24" ht="13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</row>
    <row r="137" spans="1:24" ht="13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</row>
    <row r="138" spans="1:24" ht="13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</row>
    <row r="139" spans="1:24" ht="13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</row>
    <row r="140" spans="1:24" ht="13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</row>
    <row r="141" spans="1:24" ht="13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</row>
    <row r="142" spans="1:24" ht="13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</row>
    <row r="143" spans="1:24" ht="13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</row>
    <row r="144" spans="1:24" ht="13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</row>
    <row r="145" spans="1:24" ht="13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</row>
    <row r="146" spans="1:24" ht="13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</row>
    <row r="147" spans="1:24" ht="13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</row>
    <row r="148" spans="1:24" ht="13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</row>
    <row r="149" spans="1:24" ht="13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</row>
    <row r="150" spans="1:24" ht="13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</row>
    <row r="151" spans="1:24" ht="13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</row>
    <row r="152" spans="1:24" ht="13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</row>
    <row r="153" spans="1:24" ht="13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</row>
    <row r="154" spans="1:24" ht="13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</row>
    <row r="155" spans="1:24" ht="13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</row>
    <row r="156" spans="1:24" ht="13.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</row>
    <row r="157" spans="1:24" ht="13.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</row>
    <row r="158" spans="1:24" ht="13.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</row>
    <row r="159" spans="1:24" ht="13.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</row>
    <row r="160" spans="1:24" ht="13.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</row>
    <row r="161" spans="1:24" ht="13.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</row>
    <row r="162" spans="1:24" ht="13.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</row>
    <row r="163" spans="1:24" ht="13.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</row>
    <row r="164" spans="1:24" ht="13.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</row>
    <row r="165" spans="1:24" ht="13.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</row>
    <row r="166" spans="1:24" ht="13.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</row>
    <row r="167" spans="1:24" ht="13.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</row>
    <row r="168" spans="1:24" ht="13.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</row>
    <row r="169" spans="1:24" ht="13.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</row>
    <row r="170" spans="1:24" ht="13.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</row>
    <row r="171" spans="1:24" ht="13.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</row>
    <row r="172" spans="1:24" ht="13.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</row>
    <row r="173" spans="1:24" ht="13.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</row>
    <row r="174" spans="1:24" ht="13.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</row>
    <row r="175" spans="1:24" ht="13.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</row>
    <row r="176" spans="1:24" ht="13.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</row>
    <row r="177" spans="1:24" ht="13.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</row>
    <row r="178" spans="1:24" ht="13.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</row>
    <row r="179" spans="1:24" ht="13.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</row>
    <row r="180" spans="1:24" ht="13.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</row>
    <row r="181" spans="1:24" ht="13.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</row>
    <row r="182" spans="1:24" ht="13.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</row>
    <row r="183" spans="1:24" ht="13.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</row>
    <row r="184" spans="1:24" ht="13.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</row>
    <row r="185" spans="1:24" ht="13.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</row>
    <row r="186" spans="1:24" ht="13.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</row>
    <row r="187" spans="1:24" ht="13.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</row>
    <row r="188" spans="1:24" ht="13.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</row>
    <row r="189" spans="1:24" ht="13.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</row>
    <row r="190" spans="1:24" ht="13.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</row>
    <row r="191" spans="1:24" ht="13.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</row>
    <row r="192" spans="1:24" ht="13.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</row>
    <row r="193" spans="1:24" ht="13.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</row>
    <row r="194" spans="1:24" ht="13.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</row>
    <row r="195" spans="1:24" ht="13.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</row>
    <row r="196" spans="1:24" ht="13.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</row>
    <row r="197" spans="1:24" ht="13.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</row>
    <row r="198" spans="1:24" ht="13.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</row>
    <row r="199" spans="1:24" ht="13.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</row>
    <row r="200" spans="1:24" ht="13.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</row>
    <row r="201" spans="1:24" ht="13.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</row>
    <row r="202" spans="1:24" ht="13.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</row>
    <row r="203" spans="1:24" ht="13.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</row>
    <row r="204" spans="1:24" ht="13.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</row>
    <row r="205" spans="1:24" ht="13.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</row>
    <row r="206" spans="1:24" ht="13.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</row>
    <row r="207" spans="1:24" ht="13.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</row>
    <row r="208" spans="1:24" ht="13.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</row>
    <row r="209" spans="1:24" ht="13.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</row>
    <row r="210" spans="1:24" ht="13.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</row>
    <row r="211" spans="1:24" ht="13.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</row>
    <row r="212" spans="1:24" ht="13.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</row>
    <row r="213" spans="1:24" ht="13.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</row>
    <row r="214" spans="1:24" ht="13.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</row>
    <row r="215" spans="1:24" ht="13.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</row>
    <row r="216" spans="1:24" ht="13.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</row>
    <row r="217" spans="1:24" ht="13.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</row>
    <row r="218" spans="1:24" ht="13.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</row>
    <row r="219" spans="1:24" ht="13.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</row>
    <row r="220" spans="1:24" ht="13.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</row>
    <row r="221" spans="1:24" ht="13.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</row>
    <row r="222" spans="1:24" ht="13.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</row>
    <row r="223" spans="1:24" ht="13.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</row>
    <row r="224" spans="1:24" ht="13.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</row>
    <row r="225" spans="1:24" ht="13.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</row>
    <row r="226" spans="1:24" ht="13.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</row>
    <row r="227" spans="1:24" ht="13.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</row>
    <row r="228" spans="1:24" ht="13.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</row>
    <row r="229" spans="1:24" ht="13.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</row>
  </sheetData>
  <mergeCells count="19">
    <mergeCell ref="A11:D11"/>
    <mergeCell ref="A13:C13"/>
    <mergeCell ref="A28:D28"/>
    <mergeCell ref="A29:C29"/>
    <mergeCell ref="A14:D14"/>
    <mergeCell ref="A15:D15"/>
    <mergeCell ref="A17:C17"/>
    <mergeCell ref="A18:D18"/>
    <mergeCell ref="A23:D23"/>
    <mergeCell ref="A24:B24"/>
    <mergeCell ref="A25:B25"/>
    <mergeCell ref="A19:D19"/>
    <mergeCell ref="A21:C21"/>
    <mergeCell ref="A1:D1"/>
    <mergeCell ref="A2:C2"/>
    <mergeCell ref="A3:D3"/>
    <mergeCell ref="A5:C5"/>
    <mergeCell ref="A10:D10"/>
    <mergeCell ref="A7:D7"/>
  </mergeCells>
  <pageMargins left="0.4" right="0.43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999"/>
  <sheetViews>
    <sheetView workbookViewId="0">
      <selection activeCell="A4" sqref="A1:A1048576"/>
    </sheetView>
  </sheetViews>
  <sheetFormatPr defaultColWidth="14.453125" defaultRowHeight="12.5"/>
  <cols>
    <col min="1" max="1" width="26.453125" customWidth="1"/>
    <col min="2" max="2" width="21.81640625" customWidth="1"/>
    <col min="3" max="3" width="12.81640625" customWidth="1"/>
    <col min="4" max="23" width="9.1796875" customWidth="1"/>
  </cols>
  <sheetData>
    <row r="1" spans="1:25" ht="17.5">
      <c r="A1" s="205" t="s">
        <v>183</v>
      </c>
      <c r="B1" s="174"/>
      <c r="C1" s="174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77"/>
      <c r="Y1" s="77"/>
    </row>
    <row r="2" spans="1:25" ht="15">
      <c r="A2" s="214" t="s">
        <v>184</v>
      </c>
      <c r="B2" s="163"/>
      <c r="C2" s="164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77"/>
      <c r="Y2" s="77"/>
    </row>
    <row r="3" spans="1:25" ht="13.5">
      <c r="A3" s="213" t="s">
        <v>185</v>
      </c>
      <c r="B3" s="157"/>
      <c r="C3" s="32">
        <v>1000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77"/>
      <c r="Y3" s="77"/>
    </row>
    <row r="4" spans="1:25" ht="13.5">
      <c r="A4" s="37" t="s">
        <v>186</v>
      </c>
      <c r="B4" s="78"/>
      <c r="C4" s="33">
        <f>SUM(C3)</f>
        <v>1000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77"/>
      <c r="Y4" s="77"/>
    </row>
    <row r="5" spans="1:25" ht="13.5">
      <c r="A5" s="215"/>
      <c r="B5" s="156"/>
      <c r="C5" s="157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77"/>
      <c r="Y5" s="77"/>
    </row>
    <row r="6" spans="1:25" ht="15">
      <c r="A6" s="216" t="s">
        <v>187</v>
      </c>
      <c r="B6" s="163"/>
      <c r="C6" s="164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77"/>
      <c r="Y6" s="77"/>
    </row>
    <row r="7" spans="1:25" s="109" customFormat="1" ht="13.5">
      <c r="A7" s="217" t="s">
        <v>188</v>
      </c>
      <c r="B7" s="157"/>
      <c r="C7" s="88">
        <v>7500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8"/>
      <c r="Y7" s="108"/>
    </row>
    <row r="8" spans="1:25" s="109" customFormat="1" ht="13.5">
      <c r="A8" s="110" t="s">
        <v>189</v>
      </c>
      <c r="B8" s="110"/>
      <c r="C8" s="88">
        <v>15000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8"/>
      <c r="Y8" s="108"/>
    </row>
    <row r="9" spans="1:25" s="109" customFormat="1" ht="13.5">
      <c r="A9" s="110" t="s">
        <v>190</v>
      </c>
      <c r="B9" s="110"/>
      <c r="C9" s="88">
        <v>10000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8"/>
      <c r="Y9" s="108"/>
    </row>
    <row r="10" spans="1:25" s="109" customFormat="1" ht="13.5">
      <c r="A10" s="139" t="s">
        <v>191</v>
      </c>
      <c r="B10" s="140"/>
      <c r="C10" s="111">
        <v>10000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8"/>
      <c r="Y10" s="108"/>
    </row>
    <row r="11" spans="1:25" s="109" customFormat="1" ht="13.5">
      <c r="A11" s="218" t="s">
        <v>192</v>
      </c>
      <c r="B11" s="157"/>
      <c r="C11" s="112">
        <f>SUM(C7:C10)</f>
        <v>42500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8"/>
      <c r="Y11" s="108"/>
    </row>
    <row r="12" spans="1:25" ht="13.5">
      <c r="A12" s="212"/>
      <c r="B12" s="156"/>
      <c r="C12" s="157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77"/>
      <c r="Y12" s="77"/>
    </row>
    <row r="13" spans="1:25" ht="15">
      <c r="A13" s="216" t="s">
        <v>193</v>
      </c>
      <c r="B13" s="163"/>
      <c r="C13" s="16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77"/>
      <c r="Y13" s="77"/>
    </row>
    <row r="14" spans="1:25" ht="13.5">
      <c r="A14" s="213" t="s">
        <v>185</v>
      </c>
      <c r="B14" s="157"/>
      <c r="C14" s="32">
        <v>5000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77"/>
      <c r="Y14" s="77"/>
    </row>
    <row r="15" spans="1:25" ht="13.5">
      <c r="A15" s="213" t="s">
        <v>194</v>
      </c>
      <c r="B15" s="157"/>
      <c r="C15" s="32">
        <v>10000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77"/>
      <c r="Y15" s="77"/>
    </row>
    <row r="16" spans="1:25" ht="13.5">
      <c r="A16" s="213" t="s">
        <v>195</v>
      </c>
      <c r="B16" s="157"/>
      <c r="C16" s="32">
        <v>10000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77"/>
      <c r="Y16" s="77"/>
    </row>
    <row r="17" spans="1:25" ht="13.5">
      <c r="A17" s="208" t="s">
        <v>196</v>
      </c>
      <c r="B17" s="157"/>
      <c r="C17" s="33">
        <f>SUM(C14:C16)</f>
        <v>25000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77"/>
      <c r="Y17" s="77"/>
    </row>
    <row r="18" spans="1:25" ht="13.5">
      <c r="A18" s="212"/>
      <c r="B18" s="156"/>
      <c r="C18" s="157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77"/>
      <c r="Y18" s="77"/>
    </row>
    <row r="19" spans="1:25" ht="14">
      <c r="A19" s="207" t="s">
        <v>197</v>
      </c>
      <c r="B19" s="164"/>
      <c r="C19" s="87">
        <f>SUM(C4+C17+C11)</f>
        <v>68500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77"/>
      <c r="Y19" s="77"/>
    </row>
    <row r="20" spans="1:25" ht="13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77"/>
      <c r="Y20" s="77"/>
    </row>
    <row r="21" spans="1:25" ht="13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77"/>
      <c r="Y21" s="77"/>
    </row>
    <row r="22" spans="1:25" ht="13.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77"/>
      <c r="Y22" s="77"/>
    </row>
    <row r="23" spans="1:25" ht="13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77"/>
      <c r="Y23" s="77"/>
    </row>
    <row r="24" spans="1:25" ht="13.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77"/>
      <c r="Y24" s="77"/>
    </row>
    <row r="25" spans="1:25" ht="13.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77"/>
      <c r="Y25" s="77"/>
    </row>
    <row r="26" spans="1:25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77"/>
      <c r="Y26" s="77"/>
    </row>
    <row r="27" spans="1:25" ht="13.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77"/>
      <c r="Y27" s="77"/>
    </row>
    <row r="28" spans="1:25" ht="13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77"/>
      <c r="Y28" s="77"/>
    </row>
    <row r="29" spans="1:25" ht="13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77"/>
      <c r="Y29" s="77"/>
    </row>
    <row r="30" spans="1:25" ht="13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77"/>
      <c r="Y30" s="77"/>
    </row>
    <row r="31" spans="1:25" ht="13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77"/>
      <c r="Y31" s="77"/>
    </row>
    <row r="32" spans="1:25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77"/>
      <c r="Y32" s="77"/>
    </row>
    <row r="33" spans="1:25" ht="13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77"/>
      <c r="Y33" s="77"/>
    </row>
    <row r="34" spans="1:25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77"/>
      <c r="Y34" s="77"/>
    </row>
    <row r="35" spans="1:25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77"/>
      <c r="Y35" s="77"/>
    </row>
    <row r="36" spans="1:25" ht="13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77"/>
      <c r="Y36" s="77"/>
    </row>
    <row r="37" spans="1:25" ht="1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77"/>
      <c r="Y37" s="77"/>
    </row>
    <row r="38" spans="1:25" ht="1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77"/>
      <c r="Y38" s="77"/>
    </row>
    <row r="39" spans="1:25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77"/>
      <c r="Y39" s="77"/>
    </row>
    <row r="40" spans="1:25" ht="1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77"/>
      <c r="Y40" s="77"/>
    </row>
    <row r="41" spans="1:25" ht="1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77"/>
      <c r="Y41" s="77"/>
    </row>
    <row r="42" spans="1:25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77"/>
      <c r="Y42" s="77"/>
    </row>
    <row r="43" spans="1:25" ht="1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77"/>
      <c r="Y43" s="77"/>
    </row>
    <row r="44" spans="1:25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77"/>
      <c r="Y44" s="77"/>
    </row>
    <row r="45" spans="1:25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77"/>
      <c r="Y45" s="77"/>
    </row>
    <row r="46" spans="1:25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77"/>
      <c r="Y46" s="77"/>
    </row>
    <row r="47" spans="1:25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77"/>
      <c r="Y47" s="77"/>
    </row>
    <row r="48" spans="1:25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77"/>
      <c r="Y48" s="77"/>
    </row>
    <row r="49" spans="1:25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77"/>
      <c r="Y49" s="77"/>
    </row>
    <row r="50" spans="1:25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77"/>
      <c r="Y50" s="77"/>
    </row>
    <row r="51" spans="1:25" ht="1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77"/>
      <c r="Y51" s="77"/>
    </row>
    <row r="52" spans="1:25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77"/>
      <c r="Y52" s="77"/>
    </row>
    <row r="53" spans="1:25" ht="13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77"/>
      <c r="Y53" s="77"/>
    </row>
    <row r="54" spans="1:25" ht="13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77"/>
      <c r="Y54" s="77"/>
    </row>
    <row r="55" spans="1:25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77"/>
      <c r="Y55" s="77"/>
    </row>
    <row r="56" spans="1:25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77"/>
      <c r="Y56" s="77"/>
    </row>
    <row r="57" spans="1:25" ht="1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77"/>
      <c r="Y57" s="77"/>
    </row>
    <row r="58" spans="1:25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77"/>
      <c r="Y58" s="77"/>
    </row>
    <row r="59" spans="1:25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77"/>
      <c r="Y59" s="77"/>
    </row>
    <row r="60" spans="1:25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77"/>
      <c r="Y60" s="77"/>
    </row>
    <row r="61" spans="1:25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77"/>
      <c r="Y61" s="77"/>
    </row>
    <row r="62" spans="1:25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77"/>
      <c r="Y62" s="77"/>
    </row>
    <row r="63" spans="1:25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77"/>
      <c r="Y63" s="77"/>
    </row>
    <row r="64" spans="1:25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77"/>
      <c r="Y64" s="77"/>
    </row>
    <row r="65" spans="1:25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77"/>
      <c r="Y65" s="77"/>
    </row>
    <row r="66" spans="1:25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77"/>
      <c r="Y66" s="77"/>
    </row>
    <row r="67" spans="1:25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77"/>
      <c r="Y67" s="77"/>
    </row>
    <row r="68" spans="1:25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77"/>
      <c r="Y68" s="77"/>
    </row>
    <row r="69" spans="1:25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77"/>
      <c r="Y69" s="77"/>
    </row>
    <row r="70" spans="1:25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77"/>
      <c r="Y70" s="77"/>
    </row>
    <row r="71" spans="1:25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77"/>
      <c r="Y71" s="77"/>
    </row>
    <row r="72" spans="1:25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77"/>
      <c r="Y72" s="77"/>
    </row>
    <row r="73" spans="1:25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77"/>
      <c r="Y73" s="77"/>
    </row>
    <row r="74" spans="1:25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77"/>
      <c r="Y74" s="77"/>
    </row>
    <row r="75" spans="1:25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77"/>
      <c r="Y75" s="77"/>
    </row>
    <row r="76" spans="1:25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77"/>
      <c r="Y76" s="77"/>
    </row>
    <row r="77" spans="1:25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77"/>
      <c r="Y77" s="77"/>
    </row>
    <row r="78" spans="1:25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77"/>
      <c r="Y78" s="77"/>
    </row>
    <row r="79" spans="1:25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77"/>
      <c r="Y79" s="77"/>
    </row>
    <row r="80" spans="1:25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77"/>
      <c r="Y80" s="77"/>
    </row>
    <row r="81" spans="1:25" ht="1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77"/>
      <c r="Y81" s="77"/>
    </row>
    <row r="82" spans="1:25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77"/>
      <c r="Y82" s="77"/>
    </row>
    <row r="83" spans="1:25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77"/>
      <c r="Y83" s="77"/>
    </row>
    <row r="84" spans="1:25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77"/>
      <c r="Y84" s="77"/>
    </row>
    <row r="85" spans="1:25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77"/>
      <c r="Y85" s="77"/>
    </row>
    <row r="86" spans="1:25" ht="1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77"/>
      <c r="Y86" s="77"/>
    </row>
    <row r="87" spans="1:25" ht="1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77"/>
      <c r="Y87" s="77"/>
    </row>
    <row r="88" spans="1:25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77"/>
      <c r="Y88" s="77"/>
    </row>
    <row r="89" spans="1:25" ht="13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77"/>
      <c r="Y89" s="77"/>
    </row>
    <row r="90" spans="1:25" ht="13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77"/>
      <c r="Y90" s="77"/>
    </row>
    <row r="91" spans="1:25" ht="13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77"/>
      <c r="Y91" s="77"/>
    </row>
    <row r="92" spans="1:25" ht="13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77"/>
      <c r="Y92" s="77"/>
    </row>
    <row r="93" spans="1:25" ht="13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77"/>
      <c r="Y93" s="77"/>
    </row>
    <row r="94" spans="1:25" ht="13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77"/>
      <c r="Y94" s="77"/>
    </row>
    <row r="95" spans="1:25" ht="13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77"/>
      <c r="Y95" s="77"/>
    </row>
    <row r="96" spans="1:25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77"/>
      <c r="Y96" s="77"/>
    </row>
    <row r="97" spans="1:25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77"/>
      <c r="Y97" s="77"/>
    </row>
    <row r="98" spans="1:25" ht="13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77"/>
      <c r="Y98" s="77"/>
    </row>
    <row r="99" spans="1:25" ht="13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77"/>
      <c r="Y99" s="77"/>
    </row>
    <row r="100" spans="1:25" ht="13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77"/>
      <c r="Y100" s="77"/>
    </row>
    <row r="101" spans="1:25" ht="13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77"/>
      <c r="Y101" s="77"/>
    </row>
    <row r="102" spans="1:25" ht="13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77"/>
      <c r="Y102" s="77"/>
    </row>
    <row r="103" spans="1:25" ht="13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77"/>
      <c r="Y103" s="77"/>
    </row>
    <row r="104" spans="1:25" ht="13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77"/>
      <c r="Y104" s="77"/>
    </row>
    <row r="105" spans="1:25" ht="13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77"/>
      <c r="Y105" s="77"/>
    </row>
    <row r="106" spans="1:25" ht="13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77"/>
      <c r="Y106" s="77"/>
    </row>
    <row r="107" spans="1:25" ht="13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77"/>
      <c r="Y107" s="77"/>
    </row>
    <row r="108" spans="1:25" ht="13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77"/>
      <c r="Y108" s="77"/>
    </row>
    <row r="109" spans="1:25" ht="13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77"/>
      <c r="Y109" s="77"/>
    </row>
    <row r="110" spans="1:25" ht="13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77"/>
      <c r="Y110" s="77"/>
    </row>
    <row r="111" spans="1:25" ht="13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77"/>
      <c r="Y111" s="77"/>
    </row>
    <row r="112" spans="1:25" ht="13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77"/>
      <c r="Y112" s="77"/>
    </row>
    <row r="113" spans="1:25" ht="13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77"/>
      <c r="Y113" s="77"/>
    </row>
    <row r="114" spans="1:25" ht="13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77"/>
      <c r="Y114" s="77"/>
    </row>
    <row r="115" spans="1:25" ht="13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77"/>
      <c r="Y115" s="77"/>
    </row>
    <row r="116" spans="1:25" ht="13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77"/>
      <c r="Y116" s="77"/>
    </row>
    <row r="117" spans="1:25" ht="13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77"/>
      <c r="Y117" s="77"/>
    </row>
    <row r="118" spans="1:25" ht="13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77"/>
      <c r="Y118" s="77"/>
    </row>
    <row r="119" spans="1:25" ht="13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77"/>
      <c r="Y119" s="77"/>
    </row>
    <row r="120" spans="1:25" ht="13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77"/>
      <c r="Y120" s="77"/>
    </row>
    <row r="121" spans="1:25" ht="13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77"/>
      <c r="Y121" s="77"/>
    </row>
    <row r="122" spans="1:25" ht="13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77"/>
      <c r="Y122" s="77"/>
    </row>
    <row r="123" spans="1:25" ht="13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77"/>
      <c r="Y123" s="77"/>
    </row>
    <row r="124" spans="1:25" ht="13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77"/>
      <c r="Y124" s="77"/>
    </row>
    <row r="125" spans="1:25" ht="13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77"/>
      <c r="Y125" s="77"/>
    </row>
    <row r="126" spans="1:25" ht="13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77"/>
      <c r="Y126" s="77"/>
    </row>
    <row r="127" spans="1:25" ht="13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77"/>
      <c r="Y127" s="77"/>
    </row>
    <row r="128" spans="1:25" ht="13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77"/>
      <c r="Y128" s="77"/>
    </row>
    <row r="129" spans="1:25" ht="13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77"/>
      <c r="Y129" s="77"/>
    </row>
    <row r="130" spans="1:25" ht="13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77"/>
      <c r="Y130" s="77"/>
    </row>
    <row r="131" spans="1:25" ht="13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77"/>
      <c r="Y131" s="77"/>
    </row>
    <row r="132" spans="1:25" ht="13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77"/>
      <c r="Y132" s="77"/>
    </row>
    <row r="133" spans="1:25" ht="13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77"/>
      <c r="Y133" s="77"/>
    </row>
    <row r="134" spans="1:25" ht="13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77"/>
      <c r="Y134" s="77"/>
    </row>
    <row r="135" spans="1:25" ht="13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77"/>
      <c r="Y135" s="77"/>
    </row>
    <row r="136" spans="1:25" ht="13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77"/>
      <c r="Y136" s="77"/>
    </row>
    <row r="137" spans="1:25" ht="13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77"/>
      <c r="Y137" s="77"/>
    </row>
    <row r="138" spans="1:25" ht="13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77"/>
      <c r="Y138" s="77"/>
    </row>
    <row r="139" spans="1:25" ht="13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77"/>
      <c r="Y139" s="77"/>
    </row>
    <row r="140" spans="1:25" ht="13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77"/>
      <c r="Y140" s="77"/>
    </row>
    <row r="141" spans="1:25" ht="13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77"/>
      <c r="Y141" s="77"/>
    </row>
    <row r="142" spans="1:25" ht="13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77"/>
      <c r="Y142" s="77"/>
    </row>
    <row r="143" spans="1:25" ht="13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77"/>
      <c r="Y143" s="77"/>
    </row>
    <row r="144" spans="1:25" ht="13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77"/>
      <c r="Y144" s="77"/>
    </row>
    <row r="145" spans="1:25" ht="13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77"/>
      <c r="Y145" s="77"/>
    </row>
    <row r="146" spans="1:25" ht="13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77"/>
      <c r="Y146" s="77"/>
    </row>
    <row r="147" spans="1:25" ht="13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77"/>
      <c r="Y147" s="77"/>
    </row>
    <row r="148" spans="1:25" ht="13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77"/>
      <c r="Y148" s="77"/>
    </row>
    <row r="149" spans="1:25" ht="13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77"/>
      <c r="Y149" s="77"/>
    </row>
    <row r="150" spans="1:25" ht="13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77"/>
      <c r="Y150" s="77"/>
    </row>
    <row r="151" spans="1:25" ht="13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77"/>
      <c r="Y151" s="77"/>
    </row>
    <row r="152" spans="1:25" ht="13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77"/>
      <c r="Y152" s="77"/>
    </row>
    <row r="153" spans="1:25" ht="13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77"/>
      <c r="Y153" s="77"/>
    </row>
    <row r="154" spans="1:25" ht="13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77"/>
      <c r="Y154" s="77"/>
    </row>
    <row r="155" spans="1:25" ht="13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77"/>
      <c r="Y155" s="77"/>
    </row>
    <row r="156" spans="1:25" ht="13.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77"/>
      <c r="Y156" s="77"/>
    </row>
    <row r="157" spans="1:25" ht="13.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77"/>
      <c r="Y157" s="77"/>
    </row>
    <row r="158" spans="1:25" ht="13.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77"/>
      <c r="Y158" s="77"/>
    </row>
    <row r="159" spans="1:25" ht="13.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77"/>
      <c r="Y159" s="77"/>
    </row>
    <row r="160" spans="1:25" ht="13.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77"/>
      <c r="Y160" s="77"/>
    </row>
    <row r="161" spans="1:25" ht="13.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77"/>
      <c r="Y161" s="77"/>
    </row>
    <row r="162" spans="1:25" ht="13.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77"/>
      <c r="Y162" s="77"/>
    </row>
    <row r="163" spans="1:25" ht="13.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77"/>
      <c r="Y163" s="77"/>
    </row>
    <row r="164" spans="1:25" ht="13.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77"/>
      <c r="Y164" s="77"/>
    </row>
    <row r="165" spans="1:25" ht="13.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77"/>
      <c r="Y165" s="77"/>
    </row>
    <row r="166" spans="1:25" ht="13.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77"/>
      <c r="Y166" s="77"/>
    </row>
    <row r="167" spans="1:25" ht="13.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77"/>
      <c r="Y167" s="77"/>
    </row>
    <row r="168" spans="1:25" ht="13.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77"/>
      <c r="Y168" s="77"/>
    </row>
    <row r="169" spans="1:25" ht="13.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77"/>
      <c r="Y169" s="77"/>
    </row>
    <row r="170" spans="1:25" ht="13.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77"/>
      <c r="Y170" s="77"/>
    </row>
    <row r="171" spans="1:25" ht="13.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77"/>
      <c r="Y171" s="77"/>
    </row>
    <row r="172" spans="1:25" ht="13.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77"/>
      <c r="Y172" s="77"/>
    </row>
    <row r="173" spans="1:25" ht="13.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77"/>
      <c r="Y173" s="77"/>
    </row>
    <row r="174" spans="1:25" ht="13.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77"/>
      <c r="Y174" s="77"/>
    </row>
    <row r="175" spans="1:25" ht="13.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77"/>
      <c r="Y175" s="77"/>
    </row>
    <row r="176" spans="1:25" ht="13.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77"/>
      <c r="Y176" s="77"/>
    </row>
    <row r="177" spans="1:25" ht="13.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77"/>
      <c r="Y177" s="77"/>
    </row>
    <row r="178" spans="1:25" ht="13.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77"/>
      <c r="Y178" s="77"/>
    </row>
    <row r="179" spans="1:25" ht="13.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77"/>
      <c r="Y179" s="77"/>
    </row>
    <row r="180" spans="1:25" ht="13.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77"/>
      <c r="Y180" s="77"/>
    </row>
    <row r="181" spans="1:25" ht="13.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77"/>
      <c r="Y181" s="77"/>
    </row>
    <row r="182" spans="1:25" ht="13.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77"/>
      <c r="Y182" s="77"/>
    </row>
    <row r="183" spans="1:25" ht="13.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77"/>
      <c r="Y183" s="77"/>
    </row>
    <row r="184" spans="1:25" ht="13.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77"/>
      <c r="Y184" s="77"/>
    </row>
    <row r="185" spans="1:25" ht="13.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77"/>
      <c r="Y185" s="77"/>
    </row>
    <row r="186" spans="1:25" ht="13.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77"/>
      <c r="Y186" s="77"/>
    </row>
    <row r="187" spans="1:25" ht="13.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77"/>
      <c r="Y187" s="77"/>
    </row>
    <row r="188" spans="1:25" ht="13.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77"/>
      <c r="Y188" s="77"/>
    </row>
    <row r="189" spans="1:25" ht="13.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77"/>
      <c r="Y189" s="77"/>
    </row>
    <row r="190" spans="1:25" ht="13.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77"/>
      <c r="Y190" s="77"/>
    </row>
    <row r="191" spans="1:25" ht="13.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77"/>
      <c r="Y191" s="77"/>
    </row>
    <row r="192" spans="1:25" ht="13.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77"/>
      <c r="Y192" s="77"/>
    </row>
    <row r="193" spans="1:25" ht="13.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77"/>
      <c r="Y193" s="77"/>
    </row>
    <row r="194" spans="1:25" ht="13.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77"/>
      <c r="Y194" s="77"/>
    </row>
    <row r="195" spans="1:25" ht="13.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77"/>
      <c r="Y195" s="77"/>
    </row>
    <row r="196" spans="1:25" ht="13.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77"/>
      <c r="Y196" s="77"/>
    </row>
    <row r="197" spans="1:25" ht="13.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77"/>
      <c r="Y197" s="77"/>
    </row>
    <row r="198" spans="1:25" ht="13.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77"/>
      <c r="Y198" s="77"/>
    </row>
    <row r="199" spans="1:25" ht="13.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77"/>
      <c r="Y199" s="77"/>
    </row>
    <row r="200" spans="1:25" ht="13.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77"/>
      <c r="Y200" s="77"/>
    </row>
    <row r="201" spans="1:25" ht="13.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77"/>
      <c r="Y201" s="77"/>
    </row>
    <row r="202" spans="1:25" ht="13.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77"/>
      <c r="Y202" s="77"/>
    </row>
    <row r="203" spans="1:25" ht="13.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77"/>
      <c r="Y203" s="77"/>
    </row>
    <row r="204" spans="1:25" ht="13.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77"/>
      <c r="Y204" s="77"/>
    </row>
    <row r="205" spans="1:25" ht="13.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77"/>
      <c r="Y205" s="77"/>
    </row>
    <row r="206" spans="1:25" ht="13.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77"/>
      <c r="Y206" s="77"/>
    </row>
    <row r="207" spans="1:25" ht="13.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77"/>
      <c r="Y207" s="77"/>
    </row>
    <row r="208" spans="1:25" ht="13.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77"/>
      <c r="Y208" s="77"/>
    </row>
    <row r="209" spans="1:25" ht="13.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77"/>
      <c r="Y209" s="77"/>
    </row>
    <row r="210" spans="1:25" ht="13.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77"/>
      <c r="Y210" s="77"/>
    </row>
    <row r="211" spans="1:25" ht="13.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77"/>
      <c r="Y211" s="77"/>
    </row>
    <row r="212" spans="1:25" ht="13.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77"/>
      <c r="Y212" s="77"/>
    </row>
    <row r="213" spans="1:25" ht="13.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77"/>
      <c r="Y213" s="77"/>
    </row>
    <row r="214" spans="1:25" ht="13.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77"/>
      <c r="Y214" s="77"/>
    </row>
    <row r="215" spans="1:25" ht="13.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77"/>
      <c r="Y215" s="77"/>
    </row>
    <row r="216" spans="1:25" ht="13.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77"/>
      <c r="Y216" s="77"/>
    </row>
    <row r="217" spans="1:25" ht="13.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77"/>
      <c r="Y217" s="77"/>
    </row>
    <row r="218" spans="1:25" ht="13.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77"/>
      <c r="Y218" s="77"/>
    </row>
    <row r="219" spans="1:25" ht="13.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77"/>
      <c r="Y219" s="77"/>
    </row>
    <row r="220" spans="1:25" ht="13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</row>
    <row r="221" spans="1:25" ht="13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</row>
    <row r="222" spans="1:25" ht="13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</row>
    <row r="223" spans="1:25" ht="13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</row>
    <row r="224" spans="1:25" ht="13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</row>
    <row r="225" spans="1:25" ht="13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</row>
    <row r="226" spans="1:25" ht="13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</row>
    <row r="227" spans="1:25" ht="13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</row>
    <row r="228" spans="1:25" ht="13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</row>
    <row r="229" spans="1:25" ht="13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</row>
    <row r="230" spans="1:25" ht="13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</row>
    <row r="231" spans="1:25" ht="13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</row>
    <row r="232" spans="1:25" ht="13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</row>
    <row r="233" spans="1:25" ht="13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</row>
    <row r="234" spans="1:25" ht="13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</row>
    <row r="235" spans="1:25" ht="13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</row>
    <row r="236" spans="1:25" ht="13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</row>
    <row r="237" spans="1:25" ht="13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</row>
    <row r="238" spans="1:25" ht="13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</row>
    <row r="239" spans="1:25" ht="13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</row>
    <row r="240" spans="1:25" ht="13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</row>
    <row r="241" spans="1:25" ht="13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</row>
    <row r="242" spans="1:25" ht="13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</row>
    <row r="243" spans="1:25" ht="13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</row>
    <row r="244" spans="1:25" ht="13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</row>
    <row r="245" spans="1:25" ht="13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</row>
    <row r="246" spans="1:25" ht="13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</row>
    <row r="247" spans="1:25" ht="13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</row>
    <row r="248" spans="1:25" ht="13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</row>
    <row r="249" spans="1:25" ht="13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</row>
    <row r="250" spans="1:25" ht="13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1:25" ht="13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</row>
    <row r="252" spans="1:25" ht="13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</row>
    <row r="253" spans="1:25" ht="13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</row>
    <row r="254" spans="1:25" ht="13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</row>
    <row r="255" spans="1:25" ht="13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</row>
    <row r="256" spans="1:25" ht="13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</row>
    <row r="257" spans="1:25" ht="13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</row>
    <row r="258" spans="1:25" ht="13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</row>
    <row r="259" spans="1:25" ht="13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</row>
    <row r="260" spans="1:25" ht="13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</row>
    <row r="261" spans="1:25" ht="13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</row>
    <row r="262" spans="1:25" ht="13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</row>
    <row r="263" spans="1:25" ht="13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</row>
    <row r="264" spans="1:25" ht="13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</row>
    <row r="265" spans="1:25" ht="13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</row>
    <row r="266" spans="1:25" ht="13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</row>
    <row r="267" spans="1:25" ht="13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</row>
    <row r="268" spans="1:25" ht="13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</row>
    <row r="269" spans="1:25" ht="13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</row>
    <row r="270" spans="1:25" ht="13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</row>
    <row r="271" spans="1:25" ht="13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</row>
    <row r="272" spans="1:25" ht="13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</row>
    <row r="273" spans="1:25" ht="13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</row>
    <row r="274" spans="1:25" ht="13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</row>
    <row r="275" spans="1:25" ht="13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</row>
    <row r="276" spans="1:25" ht="13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</row>
    <row r="277" spans="1:25" ht="13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</row>
    <row r="278" spans="1:25" ht="13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</row>
    <row r="279" spans="1:25" ht="13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</row>
    <row r="280" spans="1:25" ht="13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</row>
    <row r="281" spans="1:25" ht="13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</row>
    <row r="282" spans="1:25" ht="13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</row>
    <row r="283" spans="1:25" ht="13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</row>
    <row r="284" spans="1:25" ht="13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</row>
    <row r="285" spans="1:25" ht="13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</row>
    <row r="286" spans="1:25" ht="13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</row>
    <row r="287" spans="1:25" ht="13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</row>
    <row r="288" spans="1:25" ht="13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</row>
    <row r="289" spans="1:25" ht="13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</row>
    <row r="290" spans="1:25" ht="13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</row>
    <row r="291" spans="1:25" ht="13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</row>
    <row r="292" spans="1:25" ht="13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</row>
    <row r="293" spans="1:25" ht="13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</row>
    <row r="294" spans="1:25" ht="13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</row>
    <row r="295" spans="1:25" ht="13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</row>
    <row r="296" spans="1:25" ht="13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</row>
    <row r="297" spans="1:25" ht="13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</row>
    <row r="298" spans="1:25" ht="13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</row>
    <row r="299" spans="1:25" ht="13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</row>
    <row r="300" spans="1:25" ht="13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</row>
    <row r="301" spans="1:25" ht="13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</row>
    <row r="302" spans="1:25" ht="13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</row>
    <row r="303" spans="1:25" ht="13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</row>
    <row r="304" spans="1:25" ht="13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</row>
    <row r="305" spans="1:25" ht="13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</row>
    <row r="306" spans="1:25" ht="13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</row>
    <row r="307" spans="1:25" ht="13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</row>
    <row r="308" spans="1:25" ht="13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</row>
    <row r="309" spans="1:25" ht="13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</row>
    <row r="310" spans="1:25" ht="13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</row>
    <row r="311" spans="1:25" ht="13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</row>
    <row r="312" spans="1:25" ht="13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</row>
    <row r="313" spans="1:25" ht="13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</row>
    <row r="314" spans="1:25" ht="13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</row>
    <row r="315" spans="1:25" ht="13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</row>
    <row r="316" spans="1:25" ht="13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</row>
    <row r="317" spans="1:25" ht="13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</row>
    <row r="318" spans="1:25" ht="13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</row>
    <row r="319" spans="1:25" ht="13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</row>
    <row r="320" spans="1:25" ht="13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</row>
    <row r="321" spans="1:25" ht="13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</row>
    <row r="322" spans="1:25" ht="13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</row>
    <row r="323" spans="1:25" ht="13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 spans="1:25" ht="13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</row>
    <row r="325" spans="1:25" ht="13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</row>
    <row r="326" spans="1:25" ht="13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</row>
    <row r="327" spans="1:25" ht="13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</row>
    <row r="328" spans="1:25" ht="13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</row>
    <row r="329" spans="1:25" ht="13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</row>
    <row r="330" spans="1:25" ht="13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</row>
    <row r="331" spans="1:25" ht="13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</row>
    <row r="332" spans="1:25" ht="13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</row>
    <row r="333" spans="1:25" ht="13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</row>
    <row r="334" spans="1:25" ht="13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</row>
    <row r="335" spans="1:25" ht="13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</row>
    <row r="336" spans="1:25" ht="13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</row>
    <row r="337" spans="1:25" ht="13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</row>
    <row r="338" spans="1:25" ht="13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</row>
    <row r="339" spans="1:25" ht="13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</row>
    <row r="340" spans="1:25" ht="13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</row>
    <row r="341" spans="1:25" ht="13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</row>
    <row r="342" spans="1:25" ht="13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</row>
    <row r="343" spans="1:25" ht="13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</row>
    <row r="344" spans="1:25" ht="13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</row>
    <row r="345" spans="1:25" ht="13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</row>
    <row r="346" spans="1:25" ht="13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</row>
    <row r="347" spans="1:25" ht="13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</row>
    <row r="348" spans="1:25" ht="13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</row>
    <row r="349" spans="1:25" ht="13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</row>
    <row r="350" spans="1:25" ht="13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</row>
    <row r="351" spans="1:25" ht="13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</row>
    <row r="352" spans="1:25" ht="13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</row>
    <row r="353" spans="1:25" ht="13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</row>
    <row r="354" spans="1:25" ht="13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</row>
    <row r="355" spans="1:25" ht="13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</row>
    <row r="356" spans="1:25" ht="13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</row>
    <row r="357" spans="1:25" ht="13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</row>
    <row r="358" spans="1:25" ht="13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</row>
    <row r="359" spans="1:25" ht="13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</row>
    <row r="360" spans="1:25" ht="13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</row>
    <row r="361" spans="1:25" ht="13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</row>
    <row r="362" spans="1:25" ht="13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</row>
    <row r="363" spans="1:25" ht="13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</row>
    <row r="364" spans="1:25" ht="13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</row>
    <row r="365" spans="1:25" ht="13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</row>
    <row r="366" spans="1:25" ht="13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</row>
    <row r="367" spans="1:25" ht="13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</row>
    <row r="368" spans="1:25" ht="13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</row>
    <row r="369" spans="1:25" ht="13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</row>
    <row r="370" spans="1:25" ht="13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</row>
    <row r="371" spans="1:25" ht="13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</row>
    <row r="372" spans="1:25" ht="13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</row>
    <row r="373" spans="1:25" ht="13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</row>
    <row r="374" spans="1:25" ht="13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</row>
    <row r="375" spans="1:25" ht="13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</row>
    <row r="376" spans="1:25" ht="13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</row>
    <row r="377" spans="1:25" ht="13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</row>
    <row r="378" spans="1:25" ht="13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</row>
    <row r="379" spans="1:25" ht="13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</row>
    <row r="380" spans="1:25" ht="13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</row>
    <row r="381" spans="1:25" ht="13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</row>
    <row r="382" spans="1:25" ht="13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</row>
    <row r="383" spans="1:25" ht="13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</row>
    <row r="384" spans="1:25" ht="13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</row>
    <row r="385" spans="1:25" ht="13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</row>
    <row r="386" spans="1:25" ht="13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</row>
    <row r="387" spans="1:25" ht="13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</row>
    <row r="388" spans="1:25" ht="13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</row>
    <row r="389" spans="1:25" ht="13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</row>
    <row r="390" spans="1:25" ht="13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</row>
    <row r="391" spans="1:25" ht="13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</row>
    <row r="392" spans="1:25" ht="13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</row>
    <row r="393" spans="1:25" ht="13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</row>
    <row r="394" spans="1:25" ht="13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</row>
    <row r="395" spans="1:25" ht="13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</row>
    <row r="396" spans="1:25" ht="13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</row>
    <row r="397" spans="1:25" ht="13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</row>
    <row r="398" spans="1:25" ht="13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</row>
    <row r="399" spans="1:25" ht="13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</row>
    <row r="400" spans="1:25" ht="13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</row>
    <row r="401" spans="1:25" ht="13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</row>
    <row r="402" spans="1:25" ht="13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</row>
    <row r="403" spans="1:25" ht="13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</row>
    <row r="404" spans="1:25" ht="13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</row>
    <row r="405" spans="1:25" ht="13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</row>
    <row r="406" spans="1:25" ht="13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</row>
    <row r="407" spans="1:25" ht="13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</row>
    <row r="408" spans="1:25" ht="13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</row>
    <row r="409" spans="1:25" ht="13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</row>
    <row r="410" spans="1:25" ht="13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</row>
    <row r="411" spans="1:25" ht="13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</row>
    <row r="412" spans="1:25" ht="13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</row>
    <row r="413" spans="1:25" ht="13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</row>
    <row r="414" spans="1:25" ht="13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</row>
    <row r="415" spans="1:25" ht="13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</row>
    <row r="416" spans="1:25" ht="13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</row>
    <row r="417" spans="1:25" ht="13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</row>
    <row r="418" spans="1:25" ht="13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</row>
    <row r="419" spans="1:25" ht="13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</row>
    <row r="420" spans="1:25" ht="13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</row>
    <row r="421" spans="1:25" ht="13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</row>
    <row r="422" spans="1:25" ht="13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</row>
    <row r="423" spans="1:25" ht="13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</row>
    <row r="424" spans="1:25" ht="13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</row>
    <row r="425" spans="1:25" ht="13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</row>
    <row r="426" spans="1:25" ht="13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</row>
    <row r="427" spans="1:25" ht="13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</row>
    <row r="428" spans="1:25" ht="13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</row>
    <row r="429" spans="1:25" ht="13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</row>
    <row r="430" spans="1:25" ht="13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</row>
    <row r="431" spans="1:25" ht="13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</row>
    <row r="432" spans="1:25" ht="13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</row>
    <row r="433" spans="1:25" ht="13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</row>
    <row r="434" spans="1:25" ht="13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</row>
    <row r="435" spans="1:25" ht="13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</row>
    <row r="436" spans="1:25" ht="13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</row>
    <row r="437" spans="1:25" ht="13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</row>
    <row r="438" spans="1:25" ht="13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</row>
    <row r="439" spans="1:25" ht="13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</row>
    <row r="440" spans="1:25" ht="13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</row>
    <row r="441" spans="1:25" ht="13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</row>
    <row r="442" spans="1:25" ht="13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</row>
    <row r="443" spans="1:25" ht="13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</row>
    <row r="444" spans="1:25" ht="13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</row>
    <row r="445" spans="1:25" ht="13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</row>
    <row r="446" spans="1:25" ht="13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</row>
    <row r="447" spans="1:25" ht="13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</row>
    <row r="448" spans="1:25" ht="13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</row>
    <row r="449" spans="1:25" ht="13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</row>
    <row r="450" spans="1:25" ht="13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</row>
    <row r="451" spans="1:25" ht="13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</row>
    <row r="452" spans="1:25" ht="13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</row>
    <row r="453" spans="1:25" ht="13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</row>
    <row r="454" spans="1:25" ht="13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</row>
    <row r="455" spans="1:25" ht="13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</row>
    <row r="456" spans="1:25" ht="13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</row>
    <row r="457" spans="1:25" ht="13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</row>
    <row r="458" spans="1:25" ht="13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</row>
    <row r="459" spans="1:25" ht="13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</row>
    <row r="460" spans="1:25" ht="13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</row>
    <row r="461" spans="1:25" ht="13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</row>
    <row r="462" spans="1:25" ht="13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</row>
    <row r="463" spans="1:25" ht="13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</row>
    <row r="464" spans="1:25" ht="13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</row>
    <row r="465" spans="1:25" ht="13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</row>
    <row r="466" spans="1:25" ht="13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</row>
    <row r="467" spans="1:25" ht="13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</row>
    <row r="468" spans="1:25" ht="13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</row>
    <row r="469" spans="1:25" ht="13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</row>
    <row r="470" spans="1:25" ht="13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</row>
    <row r="471" spans="1:25" ht="13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</row>
    <row r="472" spans="1:25" ht="13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</row>
    <row r="473" spans="1:25" ht="13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</row>
    <row r="474" spans="1:25" ht="13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</row>
    <row r="475" spans="1:25" ht="13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</row>
    <row r="476" spans="1:25" ht="13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</row>
    <row r="477" spans="1:25" ht="13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</row>
    <row r="478" spans="1:25" ht="13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</row>
    <row r="479" spans="1:25" ht="13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</row>
    <row r="480" spans="1:25" ht="13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</row>
    <row r="481" spans="1:25" ht="13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</row>
    <row r="482" spans="1:25" ht="13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</row>
    <row r="483" spans="1:25" ht="13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</row>
    <row r="484" spans="1:25" ht="13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</row>
    <row r="485" spans="1:25" ht="13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</row>
    <row r="486" spans="1:25" ht="13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</row>
    <row r="487" spans="1:25" ht="13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</row>
    <row r="488" spans="1:25" ht="13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</row>
    <row r="489" spans="1:25" ht="13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</row>
    <row r="490" spans="1:25" ht="13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</row>
    <row r="491" spans="1:25" ht="13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</row>
    <row r="492" spans="1:25" ht="13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</row>
    <row r="493" spans="1:25" ht="13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</row>
    <row r="494" spans="1:25" ht="13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</row>
    <row r="495" spans="1:25" ht="13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</row>
    <row r="496" spans="1:25" ht="13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</row>
    <row r="497" spans="1:25" ht="13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</row>
    <row r="498" spans="1:25" ht="13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</row>
    <row r="499" spans="1:25" ht="13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</row>
    <row r="500" spans="1:25" ht="13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</row>
    <row r="501" spans="1:25" ht="13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</row>
    <row r="502" spans="1:25" ht="13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</row>
    <row r="503" spans="1:25" ht="13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</row>
    <row r="504" spans="1:25" ht="13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</row>
    <row r="505" spans="1:25" ht="13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</row>
    <row r="506" spans="1:25" ht="13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</row>
    <row r="507" spans="1:25" ht="13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</row>
    <row r="508" spans="1:25" ht="13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</row>
    <row r="509" spans="1:25" ht="13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</row>
    <row r="510" spans="1:25" ht="13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</row>
    <row r="511" spans="1:25" ht="13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</row>
    <row r="512" spans="1:25" ht="13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</row>
    <row r="513" spans="1:25" ht="13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</row>
    <row r="514" spans="1:25" ht="13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</row>
    <row r="515" spans="1:25" ht="13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</row>
    <row r="516" spans="1:25" ht="13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</row>
    <row r="517" spans="1:25" ht="13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</row>
    <row r="518" spans="1:25" ht="13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</row>
    <row r="519" spans="1:25" ht="13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</row>
    <row r="520" spans="1:25" ht="13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</row>
    <row r="521" spans="1:25" ht="13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</row>
    <row r="522" spans="1:25" ht="13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</row>
    <row r="523" spans="1:25" ht="13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</row>
    <row r="524" spans="1:25" ht="13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</row>
    <row r="525" spans="1:25" ht="13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</row>
    <row r="526" spans="1:25" ht="13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</row>
    <row r="527" spans="1:25" ht="13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</row>
    <row r="528" spans="1:25" ht="13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</row>
    <row r="529" spans="1:25" ht="13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</row>
    <row r="530" spans="1:25" ht="13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</row>
    <row r="531" spans="1:25" ht="13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</row>
    <row r="532" spans="1:25" ht="13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</row>
    <row r="533" spans="1:25" ht="13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</row>
    <row r="534" spans="1:25" ht="13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</row>
    <row r="535" spans="1:25" ht="13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</row>
    <row r="536" spans="1:25" ht="13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</row>
    <row r="537" spans="1:25" ht="13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</row>
    <row r="538" spans="1:25" ht="13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</row>
    <row r="539" spans="1:25" ht="13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</row>
    <row r="540" spans="1:25" ht="13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</row>
    <row r="541" spans="1:25" ht="13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</row>
    <row r="542" spans="1:25" ht="13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</row>
    <row r="543" spans="1:25" ht="13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</row>
    <row r="544" spans="1:25" ht="13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</row>
    <row r="545" spans="1:25" ht="13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</row>
    <row r="546" spans="1:25" ht="13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</row>
    <row r="547" spans="1:25" ht="13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</row>
    <row r="548" spans="1:25" ht="13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</row>
    <row r="549" spans="1:25" ht="13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</row>
    <row r="550" spans="1:25" ht="13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</row>
    <row r="551" spans="1:25" ht="13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</row>
    <row r="552" spans="1:25" ht="13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</row>
    <row r="553" spans="1:25" ht="13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</row>
    <row r="554" spans="1:25" ht="13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</row>
    <row r="555" spans="1:25" ht="13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</row>
    <row r="556" spans="1:25" ht="13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</row>
    <row r="557" spans="1:25" ht="13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</row>
    <row r="558" spans="1:25" ht="13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</row>
    <row r="559" spans="1:25" ht="13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</row>
    <row r="560" spans="1:25" ht="13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</row>
    <row r="561" spans="1:25" ht="13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</row>
    <row r="562" spans="1:25" ht="13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</row>
    <row r="563" spans="1:25" ht="13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</row>
    <row r="564" spans="1:25" ht="13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</row>
    <row r="565" spans="1:25" ht="13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</row>
    <row r="566" spans="1:25" ht="13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</row>
    <row r="567" spans="1:25" ht="13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</row>
    <row r="568" spans="1:25" ht="13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</row>
    <row r="569" spans="1:25" ht="13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</row>
    <row r="570" spans="1:25" ht="13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</row>
    <row r="571" spans="1:25" ht="13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</row>
    <row r="572" spans="1:25" ht="13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</row>
    <row r="573" spans="1:25" ht="13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</row>
    <row r="574" spans="1:25" ht="13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</row>
    <row r="575" spans="1:25" ht="13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</row>
    <row r="576" spans="1:25" ht="13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</row>
    <row r="577" spans="1:25" ht="13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</row>
    <row r="578" spans="1:25" ht="13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</row>
    <row r="579" spans="1:25" ht="13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</row>
    <row r="580" spans="1:25" ht="13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</row>
    <row r="581" spans="1:25" ht="13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</row>
    <row r="582" spans="1:25" ht="13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</row>
    <row r="583" spans="1:25" ht="13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</row>
    <row r="584" spans="1:25" ht="13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</row>
    <row r="585" spans="1:25" ht="13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</row>
    <row r="586" spans="1:25" ht="13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</row>
    <row r="587" spans="1:25" ht="13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</row>
    <row r="588" spans="1:25" ht="13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</row>
    <row r="589" spans="1:25" ht="13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</row>
    <row r="590" spans="1:25" ht="13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</row>
    <row r="591" spans="1:25" ht="13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</row>
    <row r="592" spans="1:25" ht="13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</row>
    <row r="593" spans="1:25" ht="13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</row>
    <row r="594" spans="1:25" ht="13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</row>
    <row r="595" spans="1:25" ht="13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</row>
    <row r="596" spans="1:25" ht="13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</row>
    <row r="597" spans="1:25" ht="13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</row>
    <row r="598" spans="1:25" ht="13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</row>
    <row r="599" spans="1:25" ht="13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</row>
    <row r="600" spans="1:25" ht="13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</row>
    <row r="601" spans="1:25" ht="13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</row>
    <row r="602" spans="1:25" ht="13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</row>
    <row r="603" spans="1:25" ht="13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</row>
    <row r="604" spans="1:25" ht="13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</row>
    <row r="605" spans="1:25" ht="13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</row>
    <row r="606" spans="1:25" ht="13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</row>
    <row r="607" spans="1:25" ht="13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</row>
    <row r="608" spans="1:25" ht="13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</row>
    <row r="609" spans="1:25" ht="13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</row>
    <row r="610" spans="1:25" ht="13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</row>
    <row r="611" spans="1:25" ht="13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</row>
    <row r="612" spans="1:25" ht="13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</row>
    <row r="613" spans="1:25" ht="13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</row>
    <row r="614" spans="1:25" ht="13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</row>
    <row r="615" spans="1:25" ht="13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</row>
    <row r="616" spans="1:25" ht="13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</row>
    <row r="617" spans="1:25" ht="13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</row>
    <row r="618" spans="1:25" ht="13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</row>
    <row r="619" spans="1:25" ht="13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</row>
    <row r="620" spans="1:25" ht="13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</row>
    <row r="621" spans="1:25" ht="13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</row>
    <row r="622" spans="1:25" ht="13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</row>
    <row r="623" spans="1:25" ht="13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</row>
    <row r="624" spans="1:25" ht="13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</row>
    <row r="625" spans="1:25" ht="13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</row>
    <row r="626" spans="1:25" ht="13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</row>
    <row r="627" spans="1:25" ht="13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</row>
    <row r="628" spans="1:25" ht="13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</row>
    <row r="629" spans="1:25" ht="13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</row>
    <row r="630" spans="1:25" ht="13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</row>
    <row r="631" spans="1:25" ht="13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</row>
    <row r="632" spans="1:25" ht="13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</row>
    <row r="633" spans="1:25" ht="13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</row>
    <row r="634" spans="1:25" ht="13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</row>
    <row r="635" spans="1:25" ht="13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</row>
    <row r="636" spans="1:25" ht="13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</row>
    <row r="637" spans="1:25" ht="13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</row>
    <row r="638" spans="1:25" ht="13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</row>
    <row r="639" spans="1:25" ht="13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</row>
    <row r="640" spans="1:25" ht="13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</row>
    <row r="641" spans="1:25" ht="13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</row>
    <row r="642" spans="1:25" ht="13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</row>
    <row r="643" spans="1:25" ht="13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</row>
    <row r="644" spans="1:25" ht="13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</row>
    <row r="645" spans="1:25" ht="13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</row>
    <row r="646" spans="1:25" ht="13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</row>
    <row r="647" spans="1:25" ht="13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</row>
    <row r="648" spans="1:25" ht="13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</row>
    <row r="649" spans="1:25" ht="13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</row>
    <row r="650" spans="1:25" ht="13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</row>
    <row r="651" spans="1:25" ht="13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</row>
    <row r="652" spans="1:25" ht="13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</row>
    <row r="653" spans="1:25" ht="13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</row>
    <row r="654" spans="1:25" ht="13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</row>
    <row r="655" spans="1:25" ht="13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</row>
    <row r="656" spans="1:25" ht="13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</row>
    <row r="657" spans="1:25" ht="13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</row>
    <row r="658" spans="1:25" ht="13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</row>
    <row r="659" spans="1:25" ht="13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</row>
    <row r="660" spans="1:25" ht="13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</row>
    <row r="661" spans="1:25" ht="13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</row>
    <row r="662" spans="1:25" ht="13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</row>
    <row r="663" spans="1:25" ht="13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</row>
    <row r="664" spans="1:25" ht="13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</row>
    <row r="665" spans="1:25" ht="13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</row>
    <row r="666" spans="1:25" ht="13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</row>
    <row r="667" spans="1:25" ht="13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</row>
    <row r="668" spans="1:25" ht="13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</row>
    <row r="669" spans="1:25" ht="13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</row>
    <row r="670" spans="1:25" ht="13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</row>
    <row r="671" spans="1:25" ht="13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</row>
    <row r="672" spans="1:25" ht="13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</row>
    <row r="673" spans="1:25" ht="13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</row>
    <row r="674" spans="1:25" ht="13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</row>
    <row r="675" spans="1:25" ht="13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</row>
    <row r="676" spans="1:25" ht="13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</row>
    <row r="677" spans="1:25" ht="13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</row>
    <row r="678" spans="1:25" ht="13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</row>
    <row r="679" spans="1:25" ht="13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</row>
    <row r="680" spans="1:25" ht="13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</row>
    <row r="681" spans="1:25" ht="13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</row>
    <row r="682" spans="1:25" ht="13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</row>
    <row r="683" spans="1:25" ht="13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</row>
    <row r="684" spans="1:25" ht="13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</row>
    <row r="685" spans="1:25" ht="13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</row>
    <row r="686" spans="1:25" ht="13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</row>
    <row r="687" spans="1:25" ht="13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</row>
    <row r="688" spans="1:25" ht="13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</row>
    <row r="689" spans="1:25" ht="13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</row>
    <row r="690" spans="1:25" ht="13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</row>
    <row r="691" spans="1:25" ht="13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</row>
    <row r="692" spans="1:25" ht="13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</row>
    <row r="693" spans="1:25" ht="13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</row>
    <row r="694" spans="1:25" ht="13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</row>
    <row r="695" spans="1:25" ht="13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</row>
    <row r="696" spans="1:25" ht="13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</row>
    <row r="697" spans="1:25" ht="13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</row>
    <row r="698" spans="1:25" ht="13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</row>
    <row r="699" spans="1:25" ht="13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</row>
    <row r="700" spans="1:25" ht="13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</row>
    <row r="701" spans="1:25" ht="13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</row>
    <row r="702" spans="1:25" ht="13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</row>
    <row r="703" spans="1:25" ht="13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</row>
    <row r="704" spans="1:25" ht="13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</row>
    <row r="705" spans="1:25" ht="13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</row>
    <row r="706" spans="1:25" ht="13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</row>
    <row r="707" spans="1:25" ht="13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</row>
    <row r="708" spans="1:25" ht="13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</row>
    <row r="709" spans="1:25" ht="13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</row>
    <row r="710" spans="1:25" ht="13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</row>
    <row r="711" spans="1:25" ht="13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</row>
    <row r="712" spans="1:25" ht="13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</row>
    <row r="713" spans="1:25" ht="13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</row>
    <row r="714" spans="1:25" ht="13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</row>
    <row r="715" spans="1:25" ht="13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</row>
    <row r="716" spans="1:25" ht="13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</row>
    <row r="717" spans="1:25" ht="13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</row>
    <row r="718" spans="1:25" ht="13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</row>
    <row r="719" spans="1:25" ht="13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</row>
    <row r="720" spans="1:25" ht="13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</row>
    <row r="721" spans="1:25" ht="13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</row>
    <row r="722" spans="1:25" ht="13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</row>
    <row r="723" spans="1:25" ht="13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</row>
    <row r="724" spans="1:25" ht="13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</row>
    <row r="725" spans="1:25" ht="13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</row>
    <row r="726" spans="1:25" ht="13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</row>
    <row r="727" spans="1:25" ht="13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</row>
    <row r="728" spans="1:25" ht="13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</row>
    <row r="729" spans="1:25" ht="13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</row>
    <row r="730" spans="1:25" ht="13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</row>
    <row r="731" spans="1:25" ht="13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</row>
    <row r="732" spans="1:25" ht="13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</row>
    <row r="733" spans="1:25" ht="13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</row>
    <row r="734" spans="1:25" ht="13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</row>
    <row r="735" spans="1:25" ht="13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</row>
    <row r="736" spans="1:25" ht="13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</row>
    <row r="737" spans="1:25" ht="13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</row>
    <row r="738" spans="1:25" ht="13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</row>
    <row r="739" spans="1:25" ht="13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</row>
    <row r="740" spans="1:25" ht="13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</row>
    <row r="741" spans="1:25" ht="13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</row>
    <row r="742" spans="1:25" ht="13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</row>
    <row r="743" spans="1:25" ht="13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</row>
    <row r="744" spans="1:25" ht="13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</row>
    <row r="745" spans="1:25" ht="13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</row>
    <row r="746" spans="1:25" ht="13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</row>
    <row r="747" spans="1:25" ht="13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</row>
    <row r="748" spans="1:25" ht="13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</row>
    <row r="749" spans="1:25" ht="13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</row>
    <row r="750" spans="1:25" ht="13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</row>
    <row r="751" spans="1:25" ht="13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</row>
    <row r="752" spans="1:25" ht="13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</row>
    <row r="753" spans="1:25" ht="13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</row>
    <row r="754" spans="1:25" ht="13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</row>
    <row r="755" spans="1:25" ht="13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</row>
    <row r="756" spans="1:25" ht="13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</row>
    <row r="757" spans="1:25" ht="13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</row>
    <row r="758" spans="1:25" ht="13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</row>
    <row r="759" spans="1:25" ht="13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</row>
    <row r="760" spans="1:25" ht="13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</row>
    <row r="761" spans="1:25" ht="13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</row>
    <row r="762" spans="1:25" ht="13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</row>
    <row r="763" spans="1:25" ht="13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</row>
    <row r="764" spans="1:25" ht="13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</row>
    <row r="765" spans="1:25" ht="13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</row>
    <row r="766" spans="1:25" ht="13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</row>
    <row r="767" spans="1:25" ht="13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</row>
    <row r="768" spans="1:25" ht="13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</row>
    <row r="769" spans="1:25" ht="13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</row>
    <row r="770" spans="1:25" ht="13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</row>
    <row r="771" spans="1:25" ht="13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</row>
    <row r="772" spans="1:25" ht="13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</row>
    <row r="773" spans="1:25" ht="13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</row>
    <row r="774" spans="1:25" ht="13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</row>
    <row r="775" spans="1:25" ht="13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</row>
    <row r="776" spans="1:25" ht="13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</row>
    <row r="777" spans="1:25" ht="13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</row>
    <row r="778" spans="1:25" ht="13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</row>
    <row r="779" spans="1:25" ht="13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</row>
    <row r="780" spans="1:25" ht="13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</row>
    <row r="781" spans="1:25" ht="13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</row>
    <row r="782" spans="1:25" ht="13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</row>
    <row r="783" spans="1:25" ht="13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</row>
    <row r="784" spans="1:25" ht="13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</row>
    <row r="785" spans="1:25" ht="13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</row>
    <row r="786" spans="1:25" ht="13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</row>
    <row r="787" spans="1:25" ht="13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</row>
    <row r="788" spans="1:25" ht="13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</row>
    <row r="789" spans="1:25" ht="13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</row>
    <row r="790" spans="1:25" ht="13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</row>
    <row r="791" spans="1:25" ht="13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</row>
    <row r="792" spans="1:25" ht="13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</row>
    <row r="793" spans="1:25" ht="13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</row>
    <row r="794" spans="1:25" ht="13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</row>
    <row r="795" spans="1:25" ht="13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</row>
    <row r="796" spans="1:25" ht="13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</row>
    <row r="797" spans="1:25" ht="13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</row>
    <row r="798" spans="1:25" ht="13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</row>
    <row r="799" spans="1:25" ht="13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</row>
    <row r="800" spans="1:25" ht="13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</row>
    <row r="801" spans="1:25" ht="13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</row>
    <row r="802" spans="1:25" ht="13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</row>
    <row r="803" spans="1:25" ht="13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</row>
    <row r="804" spans="1:25" ht="13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</row>
    <row r="805" spans="1:25" ht="13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</row>
    <row r="806" spans="1:25" ht="13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</row>
    <row r="807" spans="1:25" ht="13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</row>
    <row r="808" spans="1:25" ht="13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</row>
    <row r="809" spans="1:25" ht="13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</row>
    <row r="810" spans="1:25" ht="13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</row>
    <row r="811" spans="1:25" ht="13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</row>
    <row r="812" spans="1:25" ht="13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</row>
    <row r="813" spans="1:25" ht="13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</row>
    <row r="814" spans="1:25" ht="13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</row>
    <row r="815" spans="1:25" ht="13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</row>
    <row r="816" spans="1:25" ht="13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</row>
    <row r="817" spans="1:25" ht="13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</row>
    <row r="818" spans="1:25" ht="13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</row>
    <row r="819" spans="1:25" ht="13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</row>
    <row r="820" spans="1:25" ht="13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</row>
    <row r="821" spans="1:25" ht="13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</row>
    <row r="822" spans="1:25" ht="13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</row>
    <row r="823" spans="1:25" ht="13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</row>
    <row r="824" spans="1:25" ht="13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</row>
    <row r="825" spans="1:25" ht="13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</row>
    <row r="826" spans="1:25" ht="13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</row>
    <row r="827" spans="1:25" ht="13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</row>
    <row r="828" spans="1:25" ht="13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</row>
    <row r="829" spans="1:25" ht="13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</row>
    <row r="830" spans="1:25" ht="13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</row>
    <row r="831" spans="1:25" ht="13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</row>
    <row r="832" spans="1:25" ht="13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</row>
    <row r="833" spans="1:25" ht="13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</row>
    <row r="834" spans="1:25" ht="13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</row>
    <row r="835" spans="1:25" ht="13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</row>
    <row r="836" spans="1:25" ht="13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</row>
    <row r="837" spans="1:25" ht="13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</row>
    <row r="838" spans="1:25" ht="13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</row>
    <row r="839" spans="1:25" ht="13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</row>
    <row r="840" spans="1:25" ht="13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</row>
    <row r="841" spans="1:25" ht="13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</row>
    <row r="842" spans="1:25" ht="13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</row>
    <row r="843" spans="1:25" ht="13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</row>
    <row r="844" spans="1:25" ht="13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</row>
    <row r="845" spans="1:25" ht="13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</row>
    <row r="846" spans="1:25" ht="13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</row>
    <row r="847" spans="1:25" ht="13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</row>
    <row r="848" spans="1:25" ht="13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</row>
    <row r="849" spans="1:25" ht="13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</row>
    <row r="850" spans="1:25" ht="13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</row>
    <row r="851" spans="1:25" ht="13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</row>
    <row r="852" spans="1:25" ht="13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</row>
    <row r="853" spans="1:25" ht="13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</row>
    <row r="854" spans="1:25" ht="13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</row>
    <row r="855" spans="1:25" ht="13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 spans="1:25" ht="13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</row>
    <row r="857" spans="1:25" ht="13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</row>
    <row r="858" spans="1:25" ht="13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</row>
    <row r="859" spans="1:25" ht="13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</row>
    <row r="860" spans="1:25" ht="13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</row>
    <row r="861" spans="1:25" ht="13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</row>
    <row r="862" spans="1:25" ht="13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</row>
    <row r="863" spans="1:25" ht="13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</row>
    <row r="864" spans="1:25" ht="13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</row>
    <row r="865" spans="1:25" ht="13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</row>
    <row r="866" spans="1:25" ht="13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</row>
    <row r="867" spans="1:25" ht="13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</row>
    <row r="868" spans="1:25" ht="13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</row>
    <row r="869" spans="1:25" ht="13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</row>
    <row r="870" spans="1:25" ht="13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</row>
    <row r="871" spans="1:25" ht="13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</row>
    <row r="872" spans="1:25" ht="13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</row>
    <row r="873" spans="1:25" ht="13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</row>
    <row r="874" spans="1:25" ht="13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</row>
    <row r="875" spans="1:25" ht="13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</row>
    <row r="876" spans="1:25" ht="13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</row>
    <row r="877" spans="1:25" ht="13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</row>
    <row r="878" spans="1:25" ht="13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</row>
    <row r="879" spans="1:25" ht="13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</row>
    <row r="880" spans="1:25" ht="13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</row>
    <row r="881" spans="1:25" ht="13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</row>
    <row r="882" spans="1:25" ht="13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</row>
    <row r="883" spans="1:25" ht="13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</row>
    <row r="884" spans="1:25" ht="13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</row>
    <row r="885" spans="1:25" ht="13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</row>
    <row r="886" spans="1:25" ht="13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</row>
    <row r="887" spans="1:25" ht="13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</row>
    <row r="888" spans="1:25" ht="13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</row>
    <row r="889" spans="1:25" ht="13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</row>
    <row r="890" spans="1:25" ht="13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</row>
    <row r="891" spans="1:25" ht="13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</row>
    <row r="892" spans="1:25" ht="13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</row>
    <row r="893" spans="1:25" ht="13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</row>
    <row r="894" spans="1:25" ht="13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</row>
    <row r="895" spans="1:25" ht="13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</row>
    <row r="896" spans="1:25" ht="13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</row>
    <row r="897" spans="1:25" ht="13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</row>
    <row r="898" spans="1:25" ht="13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</row>
    <row r="899" spans="1:25" ht="13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</row>
    <row r="900" spans="1:25" ht="13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</row>
    <row r="901" spans="1:25" ht="13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</row>
    <row r="902" spans="1:25" ht="13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</row>
    <row r="903" spans="1:25" ht="13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</row>
    <row r="904" spans="1:25" ht="13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</row>
    <row r="905" spans="1:25" ht="13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</row>
    <row r="906" spans="1:25" ht="13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</row>
    <row r="907" spans="1:25" ht="13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</row>
    <row r="908" spans="1:25" ht="13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</row>
    <row r="909" spans="1:25" ht="13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</row>
    <row r="910" spans="1:25" ht="13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</row>
    <row r="911" spans="1:25" ht="13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</row>
    <row r="912" spans="1:25" ht="13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</row>
    <row r="913" spans="1:25" ht="13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</row>
    <row r="914" spans="1:25" ht="13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</row>
    <row r="915" spans="1:25" ht="13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</row>
    <row r="916" spans="1:25" ht="13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</row>
    <row r="917" spans="1:25" ht="13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</row>
    <row r="918" spans="1:25" ht="13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</row>
    <row r="919" spans="1:25" ht="13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</row>
    <row r="920" spans="1:25" ht="13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</row>
    <row r="921" spans="1:25" ht="13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</row>
    <row r="922" spans="1:25" ht="13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</row>
    <row r="923" spans="1:25" ht="13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</row>
    <row r="924" spans="1:25" ht="13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</row>
    <row r="925" spans="1:25" ht="13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</row>
    <row r="926" spans="1:25" ht="13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</row>
    <row r="927" spans="1:25" ht="13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</row>
    <row r="928" spans="1:25" ht="13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</row>
    <row r="929" spans="1:25" ht="13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</row>
    <row r="930" spans="1:25" ht="13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</row>
    <row r="931" spans="1:25" ht="13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</row>
    <row r="932" spans="1:25" ht="13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</row>
    <row r="933" spans="1:25" ht="13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</row>
    <row r="934" spans="1:25" ht="13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</row>
    <row r="935" spans="1:25" ht="13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</row>
    <row r="936" spans="1:25" ht="13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</row>
    <row r="937" spans="1:25" ht="13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</row>
    <row r="938" spans="1:25" ht="13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</row>
    <row r="939" spans="1:25" ht="13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</row>
    <row r="940" spans="1:25" ht="13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</row>
    <row r="941" spans="1:25" ht="13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</row>
    <row r="942" spans="1:25" ht="13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</row>
    <row r="943" spans="1:25" ht="13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</row>
    <row r="944" spans="1:25" ht="13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</row>
    <row r="945" spans="1:25" ht="13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</row>
    <row r="946" spans="1:25" ht="13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</row>
    <row r="947" spans="1:25" ht="13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</row>
    <row r="948" spans="1:25" ht="13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</row>
    <row r="949" spans="1:25" ht="13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</row>
    <row r="950" spans="1:25" ht="13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</row>
    <row r="951" spans="1:25" ht="13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</row>
    <row r="952" spans="1:25" ht="13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</row>
    <row r="953" spans="1:25" ht="13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</row>
    <row r="954" spans="1:25" ht="13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</row>
    <row r="955" spans="1:25" ht="13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</row>
    <row r="956" spans="1:25" ht="13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</row>
    <row r="957" spans="1:25" ht="13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</row>
    <row r="958" spans="1:25" ht="13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</row>
    <row r="959" spans="1:25" ht="13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</row>
    <row r="960" spans="1:25" ht="13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</row>
    <row r="961" spans="1:25" ht="13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</row>
    <row r="962" spans="1:25" ht="13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</row>
    <row r="963" spans="1:25" ht="13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</row>
    <row r="964" spans="1:25" ht="13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</row>
    <row r="965" spans="1:25" ht="13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</row>
    <row r="966" spans="1:25" ht="13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</row>
    <row r="967" spans="1:25" ht="13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</row>
    <row r="968" spans="1:25" ht="13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</row>
    <row r="969" spans="1:25" ht="13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</row>
    <row r="970" spans="1:25" ht="13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</row>
    <row r="971" spans="1:25" ht="13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</row>
    <row r="972" spans="1:25" ht="13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</row>
    <row r="973" spans="1:25" ht="13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</row>
    <row r="974" spans="1:25" ht="13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</row>
    <row r="975" spans="1:25" ht="13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</row>
    <row r="976" spans="1:25" ht="13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</row>
    <row r="977" spans="1:25" ht="13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</row>
    <row r="978" spans="1:25" ht="13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</row>
    <row r="979" spans="1:25" ht="13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</row>
    <row r="980" spans="1:25" ht="13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</row>
    <row r="981" spans="1:25" ht="13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</row>
    <row r="982" spans="1:25" ht="13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</row>
    <row r="983" spans="1:25" ht="13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</row>
    <row r="984" spans="1:25" ht="13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</row>
    <row r="985" spans="1:25" ht="13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</row>
    <row r="986" spans="1:25" ht="13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</row>
    <row r="987" spans="1:25" ht="13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</row>
    <row r="988" spans="1:25" ht="13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</row>
    <row r="989" spans="1:25" ht="13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</row>
    <row r="990" spans="1:25" ht="13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</row>
    <row r="991" spans="1:25" ht="13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</row>
    <row r="992" spans="1:25" ht="13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</row>
    <row r="993" spans="1:25" ht="13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</row>
    <row r="994" spans="1:25" ht="13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</row>
    <row r="995" spans="1:25" ht="13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</row>
    <row r="996" spans="1:25" ht="13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</row>
    <row r="997" spans="1:25" ht="13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</row>
    <row r="998" spans="1:25" ht="13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</row>
    <row r="999" spans="1:25" ht="13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</row>
  </sheetData>
  <mergeCells count="15">
    <mergeCell ref="A7:B7"/>
    <mergeCell ref="A18:C18"/>
    <mergeCell ref="A19:B19"/>
    <mergeCell ref="A11:B11"/>
    <mergeCell ref="A12:C12"/>
    <mergeCell ref="A13:C13"/>
    <mergeCell ref="A14:B14"/>
    <mergeCell ref="A15:B15"/>
    <mergeCell ref="A16:B16"/>
    <mergeCell ref="A17:B17"/>
    <mergeCell ref="A1:C1"/>
    <mergeCell ref="A2:C2"/>
    <mergeCell ref="A3:B3"/>
    <mergeCell ref="A5:C5"/>
    <mergeCell ref="A6:C6"/>
  </mergeCells>
  <pageMargins left="0.75" right="0.75" top="1" bottom="1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AF14-453F-4371-9100-2A586A940D04}">
  <dimension ref="A1:O42"/>
  <sheetViews>
    <sheetView workbookViewId="0">
      <selection activeCell="M1" sqref="M1:O7"/>
    </sheetView>
  </sheetViews>
  <sheetFormatPr defaultColWidth="8.7265625" defaultRowHeight="14.5"/>
  <cols>
    <col min="1" max="1" width="33" style="98" customWidth="1"/>
    <col min="2" max="2" width="9" style="98" customWidth="1"/>
    <col min="3" max="7" width="8.7265625" style="98"/>
    <col min="8" max="8" width="10.26953125" style="98" customWidth="1"/>
    <col min="9" max="9" width="11" style="98" customWidth="1"/>
    <col min="10" max="14" width="8.7265625" style="98"/>
    <col min="15" max="15" width="10.54296875" style="98" bestFit="1" customWidth="1"/>
    <col min="16" max="16384" width="8.7265625" style="98"/>
  </cols>
  <sheetData>
    <row r="1" spans="1:15" ht="14.5" customHeight="1">
      <c r="C1" s="219" t="s">
        <v>198</v>
      </c>
      <c r="D1" s="219"/>
      <c r="E1" s="219"/>
      <c r="F1" s="219"/>
      <c r="G1" s="219"/>
      <c r="M1" s="219" t="s">
        <v>199</v>
      </c>
      <c r="N1" s="219"/>
      <c r="O1" s="219"/>
    </row>
    <row r="2" spans="1:15">
      <c r="A2" s="100" t="s">
        <v>200</v>
      </c>
      <c r="B2" s="100" t="s">
        <v>201</v>
      </c>
      <c r="C2" s="101" t="s">
        <v>202</v>
      </c>
      <c r="D2" s="102" t="s">
        <v>203</v>
      </c>
      <c r="E2" s="102" t="s">
        <v>204</v>
      </c>
      <c r="F2" s="102" t="s">
        <v>205</v>
      </c>
      <c r="G2" s="102">
        <v>200</v>
      </c>
      <c r="H2" s="98" t="s">
        <v>206</v>
      </c>
      <c r="I2" s="98" t="s">
        <v>207</v>
      </c>
      <c r="M2" s="144" t="s">
        <v>208</v>
      </c>
      <c r="N2" s="144" t="s">
        <v>209</v>
      </c>
      <c r="O2" s="144" t="s">
        <v>210</v>
      </c>
    </row>
    <row r="3" spans="1:15">
      <c r="A3" s="98" t="s">
        <v>211</v>
      </c>
      <c r="B3" s="98">
        <v>93</v>
      </c>
      <c r="C3" s="103">
        <v>50</v>
      </c>
      <c r="D3" s="103">
        <v>43</v>
      </c>
      <c r="E3" s="103"/>
      <c r="F3" s="103"/>
      <c r="G3" s="103"/>
      <c r="H3" s="98">
        <f t="shared" ref="H3:H19" si="0">SUM(C3*N$3+D3*N$4+E3*N$5+F3*N$6+G3*N$7)</f>
        <v>29550</v>
      </c>
      <c r="I3" s="98">
        <f t="shared" ref="I3:I19" si="1">SUM(B3*N$3)</f>
        <v>30969</v>
      </c>
      <c r="J3" s="98">
        <f t="shared" ref="J3:J19" si="2">SUM(I3-H3)</f>
        <v>1419</v>
      </c>
      <c r="M3" s="145" t="s">
        <v>202</v>
      </c>
      <c r="N3" s="146">
        <v>333</v>
      </c>
      <c r="O3" s="147"/>
    </row>
    <row r="4" spans="1:15">
      <c r="A4" s="98" t="s">
        <v>212</v>
      </c>
      <c r="B4" s="98">
        <v>80</v>
      </c>
      <c r="C4" s="103">
        <v>50</v>
      </c>
      <c r="D4" s="103">
        <v>30</v>
      </c>
      <c r="E4" s="103"/>
      <c r="F4" s="103"/>
      <c r="G4" s="103"/>
      <c r="H4" s="98">
        <f t="shared" si="0"/>
        <v>25650</v>
      </c>
      <c r="I4" s="98">
        <f t="shared" si="1"/>
        <v>26640</v>
      </c>
      <c r="J4" s="98">
        <f t="shared" si="2"/>
        <v>990</v>
      </c>
      <c r="M4" s="148" t="s">
        <v>203</v>
      </c>
      <c r="N4" s="146">
        <v>300</v>
      </c>
      <c r="O4" s="147">
        <f>SUM(N3-N4)</f>
        <v>33</v>
      </c>
    </row>
    <row r="5" spans="1:15">
      <c r="A5" s="98" t="s">
        <v>213</v>
      </c>
      <c r="B5" s="98">
        <v>40</v>
      </c>
      <c r="C5" s="103">
        <v>40</v>
      </c>
      <c r="D5" s="103"/>
      <c r="E5" s="103"/>
      <c r="F5" s="103"/>
      <c r="G5" s="103"/>
      <c r="H5" s="98">
        <f t="shared" si="0"/>
        <v>13320</v>
      </c>
      <c r="I5" s="98">
        <f t="shared" si="1"/>
        <v>13320</v>
      </c>
      <c r="J5" s="98">
        <f t="shared" si="2"/>
        <v>0</v>
      </c>
      <c r="M5" s="148" t="s">
        <v>204</v>
      </c>
      <c r="N5" s="146">
        <v>270</v>
      </c>
      <c r="O5" s="147">
        <f t="shared" ref="O5:O7" si="3">SUM(N4-N5)</f>
        <v>30</v>
      </c>
    </row>
    <row r="6" spans="1:15">
      <c r="A6" s="98" t="s">
        <v>214</v>
      </c>
      <c r="B6" s="98">
        <v>34</v>
      </c>
      <c r="C6" s="103">
        <v>34</v>
      </c>
      <c r="D6" s="103"/>
      <c r="E6" s="103"/>
      <c r="F6" s="103"/>
      <c r="G6" s="103"/>
      <c r="H6" s="98">
        <f t="shared" si="0"/>
        <v>11322</v>
      </c>
      <c r="I6" s="98">
        <f t="shared" si="1"/>
        <v>11322</v>
      </c>
      <c r="J6" s="98">
        <f t="shared" si="2"/>
        <v>0</v>
      </c>
      <c r="M6" s="148" t="s">
        <v>205</v>
      </c>
      <c r="N6" s="146">
        <v>225</v>
      </c>
      <c r="O6" s="147">
        <f t="shared" si="3"/>
        <v>45</v>
      </c>
    </row>
    <row r="7" spans="1:15">
      <c r="A7" s="98" t="s">
        <v>215</v>
      </c>
      <c r="B7" s="98">
        <v>124</v>
      </c>
      <c r="C7" s="103">
        <v>50</v>
      </c>
      <c r="D7" s="103">
        <v>50</v>
      </c>
      <c r="E7" s="103">
        <v>24</v>
      </c>
      <c r="F7" s="103"/>
      <c r="G7" s="103"/>
      <c r="H7" s="98">
        <f t="shared" si="0"/>
        <v>38130</v>
      </c>
      <c r="I7" s="98">
        <f t="shared" si="1"/>
        <v>41292</v>
      </c>
      <c r="J7" s="98">
        <f t="shared" si="2"/>
        <v>3162</v>
      </c>
      <c r="M7" s="148">
        <v>200</v>
      </c>
      <c r="N7" s="146">
        <v>75</v>
      </c>
      <c r="O7" s="147">
        <f t="shared" si="3"/>
        <v>150</v>
      </c>
    </row>
    <row r="8" spans="1:15">
      <c r="A8" s="98" t="s">
        <v>216</v>
      </c>
      <c r="B8" s="98">
        <v>181</v>
      </c>
      <c r="C8" s="103">
        <v>50</v>
      </c>
      <c r="D8" s="103">
        <v>50</v>
      </c>
      <c r="E8" s="103">
        <v>50</v>
      </c>
      <c r="F8" s="103">
        <v>31</v>
      </c>
      <c r="G8" s="103"/>
      <c r="H8" s="98">
        <f t="shared" si="0"/>
        <v>52125</v>
      </c>
      <c r="I8" s="98">
        <f t="shared" si="1"/>
        <v>60273</v>
      </c>
      <c r="J8" s="98">
        <f t="shared" si="2"/>
        <v>8148</v>
      </c>
    </row>
    <row r="9" spans="1:15">
      <c r="A9" s="98" t="s">
        <v>217</v>
      </c>
      <c r="B9" s="98">
        <v>234</v>
      </c>
      <c r="C9" s="103">
        <v>50</v>
      </c>
      <c r="D9" s="103">
        <v>50</v>
      </c>
      <c r="E9" s="103">
        <v>50</v>
      </c>
      <c r="F9" s="103">
        <v>50</v>
      </c>
      <c r="G9" s="103">
        <v>34</v>
      </c>
      <c r="H9" s="98">
        <f t="shared" si="0"/>
        <v>58950</v>
      </c>
      <c r="I9" s="98">
        <f t="shared" si="1"/>
        <v>77922</v>
      </c>
      <c r="J9" s="98">
        <f t="shared" si="2"/>
        <v>18972</v>
      </c>
    </row>
    <row r="10" spans="1:15">
      <c r="A10" s="98" t="s">
        <v>218</v>
      </c>
      <c r="B10" s="98">
        <v>2</v>
      </c>
      <c r="C10" s="103">
        <v>2</v>
      </c>
      <c r="D10" s="103"/>
      <c r="E10" s="103"/>
      <c r="F10" s="103"/>
      <c r="G10" s="103"/>
      <c r="H10" s="98">
        <f t="shared" si="0"/>
        <v>666</v>
      </c>
      <c r="I10" s="98">
        <f t="shared" si="1"/>
        <v>666</v>
      </c>
      <c r="J10" s="98">
        <f t="shared" si="2"/>
        <v>0</v>
      </c>
    </row>
    <row r="11" spans="1:15">
      <c r="A11" s="98" t="s">
        <v>125</v>
      </c>
      <c r="B11" s="98">
        <v>159</v>
      </c>
      <c r="C11" s="103">
        <v>50</v>
      </c>
      <c r="D11" s="103">
        <v>50</v>
      </c>
      <c r="E11" s="103">
        <v>50</v>
      </c>
      <c r="F11" s="103">
        <v>9</v>
      </c>
      <c r="G11" s="103"/>
      <c r="H11" s="98">
        <f t="shared" si="0"/>
        <v>47175</v>
      </c>
      <c r="I11" s="98">
        <f t="shared" si="1"/>
        <v>52947</v>
      </c>
      <c r="J11" s="98">
        <f t="shared" si="2"/>
        <v>5772</v>
      </c>
    </row>
    <row r="12" spans="1:15">
      <c r="A12" s="98" t="s">
        <v>219</v>
      </c>
      <c r="B12" s="98">
        <v>53</v>
      </c>
      <c r="C12" s="103">
        <v>50</v>
      </c>
      <c r="D12" s="103">
        <v>3</v>
      </c>
      <c r="E12" s="103"/>
      <c r="F12" s="103"/>
      <c r="G12" s="103"/>
      <c r="H12" s="98">
        <f t="shared" si="0"/>
        <v>17550</v>
      </c>
      <c r="I12" s="98">
        <f t="shared" si="1"/>
        <v>17649</v>
      </c>
      <c r="J12" s="98">
        <f t="shared" si="2"/>
        <v>99</v>
      </c>
    </row>
    <row r="13" spans="1:15">
      <c r="A13" s="98" t="s">
        <v>220</v>
      </c>
      <c r="B13" s="98">
        <v>236</v>
      </c>
      <c r="C13" s="103">
        <v>50</v>
      </c>
      <c r="D13" s="103">
        <v>50</v>
      </c>
      <c r="E13" s="103">
        <v>50</v>
      </c>
      <c r="F13" s="103">
        <v>50</v>
      </c>
      <c r="G13" s="103">
        <v>36</v>
      </c>
      <c r="H13" s="98">
        <f t="shared" si="0"/>
        <v>59100</v>
      </c>
      <c r="I13" s="98">
        <f t="shared" si="1"/>
        <v>78588</v>
      </c>
      <c r="J13" s="98">
        <f t="shared" si="2"/>
        <v>19488</v>
      </c>
    </row>
    <row r="14" spans="1:15">
      <c r="A14" s="98" t="s">
        <v>221</v>
      </c>
      <c r="B14" s="98">
        <v>391</v>
      </c>
      <c r="C14" s="103">
        <v>50</v>
      </c>
      <c r="D14" s="103">
        <v>50</v>
      </c>
      <c r="E14" s="103">
        <v>50</v>
      </c>
      <c r="F14" s="103">
        <v>50</v>
      </c>
      <c r="G14" s="103">
        <v>191</v>
      </c>
      <c r="H14" s="98">
        <f t="shared" si="0"/>
        <v>70725</v>
      </c>
      <c r="I14" s="98">
        <f t="shared" si="1"/>
        <v>130203</v>
      </c>
      <c r="J14" s="98">
        <f t="shared" si="2"/>
        <v>59478</v>
      </c>
    </row>
    <row r="15" spans="1:15">
      <c r="A15" s="98" t="s">
        <v>222</v>
      </c>
      <c r="B15" s="98">
        <v>253</v>
      </c>
      <c r="C15" s="103">
        <v>50</v>
      </c>
      <c r="D15" s="103">
        <v>50</v>
      </c>
      <c r="E15" s="103">
        <v>50</v>
      </c>
      <c r="F15" s="103">
        <v>50</v>
      </c>
      <c r="G15" s="103">
        <v>53</v>
      </c>
      <c r="H15" s="98">
        <f t="shared" si="0"/>
        <v>60375</v>
      </c>
      <c r="I15" s="98">
        <f t="shared" si="1"/>
        <v>84249</v>
      </c>
      <c r="J15" s="98">
        <f t="shared" si="2"/>
        <v>23874</v>
      </c>
    </row>
    <row r="16" spans="1:15">
      <c r="A16" s="98" t="s">
        <v>223</v>
      </c>
      <c r="B16" s="98">
        <v>77</v>
      </c>
      <c r="C16" s="103">
        <v>50</v>
      </c>
      <c r="D16" s="103">
        <v>27</v>
      </c>
      <c r="E16" s="103"/>
      <c r="F16" s="103"/>
      <c r="G16" s="103"/>
      <c r="H16" s="98">
        <f t="shared" si="0"/>
        <v>24750</v>
      </c>
      <c r="I16" s="98">
        <f t="shared" si="1"/>
        <v>25641</v>
      </c>
      <c r="J16" s="98">
        <f t="shared" si="2"/>
        <v>891</v>
      </c>
    </row>
    <row r="17" spans="1:15">
      <c r="A17" s="98" t="s">
        <v>224</v>
      </c>
      <c r="B17" s="98">
        <v>40</v>
      </c>
      <c r="C17" s="103">
        <v>40</v>
      </c>
      <c r="D17" s="103"/>
      <c r="E17" s="103"/>
      <c r="F17" s="103"/>
      <c r="G17" s="103"/>
      <c r="H17" s="98">
        <f t="shared" si="0"/>
        <v>13320</v>
      </c>
      <c r="I17" s="98">
        <f t="shared" si="1"/>
        <v>13320</v>
      </c>
      <c r="J17" s="98">
        <f t="shared" si="2"/>
        <v>0</v>
      </c>
    </row>
    <row r="18" spans="1:15">
      <c r="A18" s="98" t="s">
        <v>225</v>
      </c>
      <c r="B18" s="98">
        <v>45</v>
      </c>
      <c r="C18" s="103">
        <v>45</v>
      </c>
      <c r="D18" s="103"/>
      <c r="E18" s="103"/>
      <c r="F18" s="103"/>
      <c r="G18" s="103"/>
      <c r="H18" s="98">
        <f t="shared" si="0"/>
        <v>14985</v>
      </c>
      <c r="I18" s="98">
        <f t="shared" si="1"/>
        <v>14985</v>
      </c>
      <c r="J18" s="98">
        <f t="shared" si="2"/>
        <v>0</v>
      </c>
    </row>
    <row r="19" spans="1:15">
      <c r="A19" s="98" t="s">
        <v>226</v>
      </c>
      <c r="B19" s="98">
        <v>1</v>
      </c>
      <c r="C19" s="103">
        <v>1</v>
      </c>
      <c r="D19" s="103"/>
      <c r="E19" s="103"/>
      <c r="F19" s="103"/>
      <c r="G19" s="103"/>
      <c r="H19" s="98">
        <f t="shared" si="0"/>
        <v>333</v>
      </c>
      <c r="I19" s="98">
        <f t="shared" si="1"/>
        <v>333</v>
      </c>
      <c r="J19" s="98">
        <f t="shared" si="2"/>
        <v>0</v>
      </c>
    </row>
    <row r="20" spans="1:15">
      <c r="E20" s="98">
        <f>SUM(C3:G19)</f>
        <v>2043</v>
      </c>
      <c r="H20" s="98">
        <f>SUM(H3:H19)</f>
        <v>538026</v>
      </c>
      <c r="I20" s="98">
        <f>SUM(I3:I19)</f>
        <v>680319</v>
      </c>
      <c r="J20" s="98">
        <f>SUM(J3:J19)</f>
        <v>142293</v>
      </c>
      <c r="K20" s="105" t="s">
        <v>227</v>
      </c>
    </row>
    <row r="23" spans="1:15">
      <c r="C23" s="219" t="s">
        <v>228</v>
      </c>
      <c r="D23" s="219"/>
      <c r="E23" s="219"/>
      <c r="F23" s="219"/>
      <c r="G23" s="219"/>
      <c r="N23" s="98">
        <v>136</v>
      </c>
    </row>
    <row r="24" spans="1:15">
      <c r="A24" s="100" t="s">
        <v>200</v>
      </c>
      <c r="B24" s="100" t="s">
        <v>201</v>
      </c>
      <c r="C24" s="101" t="s">
        <v>202</v>
      </c>
      <c r="D24" s="102" t="s">
        <v>203</v>
      </c>
      <c r="E24" s="102" t="s">
        <v>204</v>
      </c>
      <c r="F24" s="102" t="s">
        <v>205</v>
      </c>
      <c r="G24" s="102">
        <v>200</v>
      </c>
      <c r="H24" s="98" t="s">
        <v>206</v>
      </c>
      <c r="I24" s="98" t="s">
        <v>207</v>
      </c>
      <c r="M24" s="219" t="s">
        <v>199</v>
      </c>
      <c r="N24" s="219"/>
      <c r="O24" s="219"/>
    </row>
    <row r="25" spans="1:15">
      <c r="A25" s="98" t="s">
        <v>211</v>
      </c>
      <c r="B25" s="98">
        <v>0</v>
      </c>
      <c r="C25" s="103">
        <v>0</v>
      </c>
      <c r="D25" s="103"/>
      <c r="E25" s="103"/>
      <c r="F25" s="103"/>
      <c r="G25" s="103"/>
      <c r="H25" s="98">
        <f>SUM(C25*N$25+D25*N$26+E25*N$27+F25*N$28+G25*N$29)</f>
        <v>0</v>
      </c>
      <c r="I25" s="98">
        <f>SUM(B25*N$23)</f>
        <v>0</v>
      </c>
      <c r="J25" s="98">
        <f t="shared" ref="J25:J41" si="4">SUM(I25-H25)</f>
        <v>0</v>
      </c>
      <c r="M25" s="104" t="s">
        <v>202</v>
      </c>
      <c r="N25" s="99">
        <v>150</v>
      </c>
    </row>
    <row r="26" spans="1:15">
      <c r="A26" s="98" t="s">
        <v>212</v>
      </c>
      <c r="B26" s="98">
        <v>0</v>
      </c>
      <c r="C26" s="103">
        <v>0</v>
      </c>
      <c r="D26" s="103"/>
      <c r="E26" s="103"/>
      <c r="F26" s="103"/>
      <c r="G26" s="103"/>
      <c r="H26" s="98">
        <f t="shared" ref="H26:H41" si="5">SUM(C26*N$25+D26*N$26+E26*N$27+F26*N$28+G26*N$29)</f>
        <v>0</v>
      </c>
      <c r="I26" s="98">
        <f t="shared" ref="I26:I41" si="6">SUM(B26*N$23)</f>
        <v>0</v>
      </c>
      <c r="J26" s="98">
        <f t="shared" si="4"/>
        <v>0</v>
      </c>
      <c r="M26" t="s">
        <v>203</v>
      </c>
      <c r="N26" s="99">
        <v>145</v>
      </c>
      <c r="O26" s="98">
        <f>SUM(N25-N26)</f>
        <v>5</v>
      </c>
    </row>
    <row r="27" spans="1:15">
      <c r="A27" s="98" t="s">
        <v>213</v>
      </c>
      <c r="B27" s="98">
        <v>0</v>
      </c>
      <c r="C27" s="103">
        <v>0</v>
      </c>
      <c r="D27" s="103"/>
      <c r="E27" s="103"/>
      <c r="F27" s="103"/>
      <c r="G27" s="103"/>
      <c r="H27" s="98">
        <f t="shared" si="5"/>
        <v>0</v>
      </c>
      <c r="I27" s="98">
        <f t="shared" si="6"/>
        <v>0</v>
      </c>
      <c r="J27" s="98">
        <f t="shared" si="4"/>
        <v>0</v>
      </c>
      <c r="M27" t="s">
        <v>204</v>
      </c>
      <c r="N27" s="99">
        <v>140</v>
      </c>
      <c r="O27" s="98">
        <f t="shared" ref="O27:O29" si="7">SUM(N26-N27)</f>
        <v>5</v>
      </c>
    </row>
    <row r="28" spans="1:15">
      <c r="A28" s="98" t="s">
        <v>214</v>
      </c>
      <c r="B28" s="98">
        <v>0</v>
      </c>
      <c r="C28" s="103">
        <v>0</v>
      </c>
      <c r="D28" s="103"/>
      <c r="E28" s="103"/>
      <c r="F28" s="103"/>
      <c r="G28" s="103"/>
      <c r="H28" s="98">
        <f t="shared" si="5"/>
        <v>0</v>
      </c>
      <c r="I28" s="98">
        <f t="shared" si="6"/>
        <v>0</v>
      </c>
      <c r="J28" s="98">
        <f t="shared" si="4"/>
        <v>0</v>
      </c>
      <c r="M28" t="s">
        <v>205</v>
      </c>
      <c r="N28" s="99">
        <v>135</v>
      </c>
      <c r="O28" s="98">
        <f t="shared" si="7"/>
        <v>5</v>
      </c>
    </row>
    <row r="29" spans="1:15">
      <c r="A29" s="98" t="s">
        <v>215</v>
      </c>
      <c r="B29" s="98">
        <v>0</v>
      </c>
      <c r="C29" s="103">
        <v>0</v>
      </c>
      <c r="D29" s="103"/>
      <c r="E29" s="103"/>
      <c r="F29" s="103"/>
      <c r="G29" s="103"/>
      <c r="H29" s="98">
        <f t="shared" si="5"/>
        <v>0</v>
      </c>
      <c r="I29" s="98">
        <f t="shared" si="6"/>
        <v>0</v>
      </c>
      <c r="J29" s="98">
        <f t="shared" si="4"/>
        <v>0</v>
      </c>
      <c r="M29">
        <v>200</v>
      </c>
      <c r="N29" s="99">
        <v>130</v>
      </c>
      <c r="O29" s="98">
        <f t="shared" si="7"/>
        <v>5</v>
      </c>
    </row>
    <row r="30" spans="1:15">
      <c r="A30" s="98" t="s">
        <v>216</v>
      </c>
      <c r="B30" s="98">
        <v>0</v>
      </c>
      <c r="C30" s="103">
        <v>0</v>
      </c>
      <c r="D30" s="103"/>
      <c r="E30" s="103"/>
      <c r="F30" s="103"/>
      <c r="G30" s="103"/>
      <c r="H30" s="98">
        <f t="shared" si="5"/>
        <v>0</v>
      </c>
      <c r="I30" s="98">
        <f t="shared" si="6"/>
        <v>0</v>
      </c>
      <c r="J30" s="98">
        <f t="shared" si="4"/>
        <v>0</v>
      </c>
    </row>
    <row r="31" spans="1:15">
      <c r="A31" s="98" t="s">
        <v>217</v>
      </c>
      <c r="B31" s="98">
        <v>0</v>
      </c>
      <c r="C31" s="103">
        <v>0</v>
      </c>
      <c r="D31" s="103"/>
      <c r="E31" s="103"/>
      <c r="F31" s="103"/>
      <c r="G31" s="103"/>
      <c r="H31" s="98">
        <f t="shared" si="5"/>
        <v>0</v>
      </c>
      <c r="I31" s="98">
        <f t="shared" si="6"/>
        <v>0</v>
      </c>
      <c r="J31" s="98">
        <f t="shared" si="4"/>
        <v>0</v>
      </c>
    </row>
    <row r="32" spans="1:15">
      <c r="A32" s="98" t="s">
        <v>218</v>
      </c>
      <c r="B32" s="98">
        <v>0</v>
      </c>
      <c r="C32" s="103">
        <v>0</v>
      </c>
      <c r="D32" s="103"/>
      <c r="E32" s="103"/>
      <c r="F32" s="103"/>
      <c r="G32" s="103"/>
      <c r="H32" s="98">
        <f t="shared" si="5"/>
        <v>0</v>
      </c>
      <c r="I32" s="98">
        <f t="shared" si="6"/>
        <v>0</v>
      </c>
      <c r="J32" s="98">
        <f t="shared" si="4"/>
        <v>0</v>
      </c>
    </row>
    <row r="33" spans="1:11">
      <c r="A33" s="98" t="s">
        <v>125</v>
      </c>
      <c r="B33" s="98">
        <v>0</v>
      </c>
      <c r="C33" s="103">
        <v>0</v>
      </c>
      <c r="D33" s="103"/>
      <c r="E33" s="103"/>
      <c r="F33" s="103"/>
      <c r="G33" s="103"/>
      <c r="H33" s="98">
        <f t="shared" si="5"/>
        <v>0</v>
      </c>
      <c r="I33" s="98">
        <f t="shared" si="6"/>
        <v>0</v>
      </c>
      <c r="J33" s="98">
        <f t="shared" si="4"/>
        <v>0</v>
      </c>
    </row>
    <row r="34" spans="1:11">
      <c r="A34" s="98" t="s">
        <v>219</v>
      </c>
      <c r="B34" s="98">
        <v>0</v>
      </c>
      <c r="C34" s="103">
        <v>0</v>
      </c>
      <c r="D34" s="103"/>
      <c r="E34" s="103"/>
      <c r="F34" s="103"/>
      <c r="G34" s="103"/>
      <c r="H34" s="98">
        <f t="shared" si="5"/>
        <v>0</v>
      </c>
      <c r="I34" s="98">
        <f t="shared" si="6"/>
        <v>0</v>
      </c>
      <c r="J34" s="98">
        <f t="shared" si="4"/>
        <v>0</v>
      </c>
    </row>
    <row r="35" spans="1:11">
      <c r="A35" s="98" t="s">
        <v>220</v>
      </c>
      <c r="B35" s="98">
        <v>0</v>
      </c>
      <c r="C35" s="103">
        <v>0</v>
      </c>
      <c r="D35" s="103"/>
      <c r="E35" s="103"/>
      <c r="F35" s="103"/>
      <c r="G35" s="103"/>
      <c r="H35" s="98">
        <f t="shared" si="5"/>
        <v>0</v>
      </c>
      <c r="I35" s="98">
        <f t="shared" si="6"/>
        <v>0</v>
      </c>
      <c r="J35" s="98">
        <f t="shared" si="4"/>
        <v>0</v>
      </c>
    </row>
    <row r="36" spans="1:11">
      <c r="A36" s="98" t="s">
        <v>221</v>
      </c>
      <c r="B36" s="98">
        <v>0</v>
      </c>
      <c r="C36" s="103">
        <v>0</v>
      </c>
      <c r="D36" s="103"/>
      <c r="E36" s="103"/>
      <c r="F36" s="103"/>
      <c r="G36" s="103"/>
      <c r="H36" s="98">
        <f t="shared" si="5"/>
        <v>0</v>
      </c>
      <c r="I36" s="98">
        <f t="shared" si="6"/>
        <v>0</v>
      </c>
      <c r="J36" s="98">
        <f t="shared" si="4"/>
        <v>0</v>
      </c>
    </row>
    <row r="37" spans="1:11">
      <c r="A37" s="98" t="s">
        <v>222</v>
      </c>
      <c r="B37" s="98">
        <v>0</v>
      </c>
      <c r="C37" s="103">
        <v>0</v>
      </c>
      <c r="D37" s="103"/>
      <c r="E37" s="103"/>
      <c r="F37" s="103"/>
      <c r="G37" s="103"/>
      <c r="H37" s="98">
        <f t="shared" si="5"/>
        <v>0</v>
      </c>
      <c r="I37" s="98">
        <f t="shared" si="6"/>
        <v>0</v>
      </c>
      <c r="J37" s="98">
        <f t="shared" si="4"/>
        <v>0</v>
      </c>
    </row>
    <row r="38" spans="1:11">
      <c r="A38" s="98" t="s">
        <v>223</v>
      </c>
      <c r="B38" s="98">
        <v>0</v>
      </c>
      <c r="C38" s="103">
        <v>0</v>
      </c>
      <c r="D38" s="103"/>
      <c r="E38" s="103"/>
      <c r="F38" s="103"/>
      <c r="G38" s="103"/>
      <c r="H38" s="98">
        <f t="shared" si="5"/>
        <v>0</v>
      </c>
      <c r="I38" s="98">
        <f t="shared" si="6"/>
        <v>0</v>
      </c>
      <c r="J38" s="98">
        <f t="shared" si="4"/>
        <v>0</v>
      </c>
    </row>
    <row r="39" spans="1:11">
      <c r="A39" s="98" t="s">
        <v>224</v>
      </c>
      <c r="B39" s="98">
        <v>0</v>
      </c>
      <c r="C39" s="103">
        <v>0</v>
      </c>
      <c r="D39" s="103"/>
      <c r="E39" s="103"/>
      <c r="F39" s="103"/>
      <c r="G39" s="103"/>
      <c r="H39" s="98">
        <f t="shared" si="5"/>
        <v>0</v>
      </c>
      <c r="I39" s="98">
        <f t="shared" si="6"/>
        <v>0</v>
      </c>
      <c r="J39" s="98">
        <f t="shared" si="4"/>
        <v>0</v>
      </c>
    </row>
    <row r="40" spans="1:11">
      <c r="A40" s="98" t="s">
        <v>225</v>
      </c>
      <c r="B40" s="98">
        <v>0</v>
      </c>
      <c r="C40" s="103">
        <v>0</v>
      </c>
      <c r="D40" s="103"/>
      <c r="E40" s="103"/>
      <c r="F40" s="103"/>
      <c r="G40" s="103"/>
      <c r="H40" s="98">
        <f t="shared" si="5"/>
        <v>0</v>
      </c>
      <c r="I40" s="98">
        <f t="shared" si="6"/>
        <v>0</v>
      </c>
      <c r="J40" s="98">
        <f t="shared" si="4"/>
        <v>0</v>
      </c>
    </row>
    <row r="41" spans="1:11">
      <c r="A41" s="98" t="s">
        <v>226</v>
      </c>
      <c r="B41" s="98">
        <v>0</v>
      </c>
      <c r="C41" s="103">
        <v>0</v>
      </c>
      <c r="D41" s="103"/>
      <c r="E41" s="103"/>
      <c r="F41" s="103"/>
      <c r="G41" s="103"/>
      <c r="H41" s="98">
        <f t="shared" si="5"/>
        <v>0</v>
      </c>
      <c r="I41" s="98">
        <f t="shared" si="6"/>
        <v>0</v>
      </c>
      <c r="J41" s="98">
        <f t="shared" si="4"/>
        <v>0</v>
      </c>
    </row>
    <row r="42" spans="1:11">
      <c r="J42" s="98">
        <f>SUM(J25:J41)</f>
        <v>0</v>
      </c>
      <c r="K42" s="142" t="s">
        <v>229</v>
      </c>
    </row>
  </sheetData>
  <mergeCells count="4">
    <mergeCell ref="C1:G1"/>
    <mergeCell ref="M1:O1"/>
    <mergeCell ref="C23:G23"/>
    <mergeCell ref="M24:O2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82AA33B81D349BEAE88FDFB2A131D" ma:contentTypeVersion="10" ma:contentTypeDescription="Create a new document." ma:contentTypeScope="" ma:versionID="fe78be2b17835e4f1ed39fc3dac6a063">
  <xsd:schema xmlns:xsd="http://www.w3.org/2001/XMLSchema" xmlns:xs="http://www.w3.org/2001/XMLSchema" xmlns:p="http://schemas.microsoft.com/office/2006/metadata/properties" xmlns:ns2="3e6ededd-ea59-4cf4-b932-362d054d63c1" targetNamespace="http://schemas.microsoft.com/office/2006/metadata/properties" ma:root="true" ma:fieldsID="26b57ca638f0075f6cc26dd9b9af05a1" ns2:_="">
    <xsd:import namespace="3e6ededd-ea59-4cf4-b932-362d054d63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ededd-ea59-4cf4-b932-362d054d6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8B8F63-0F84-4C39-B366-3009BB3D84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6ededd-ea59-4cf4-b932-362d054d63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197C2D-A6CA-4BB6-8F2E-603C0E3DCBA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e6ededd-ea59-4cf4-b932-362d054d63c1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FAD1D3-A142-4B67-A5C0-4B63014DB5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Budget2022</vt:lpstr>
      <vt:lpstr>Best.-Adm.</vt:lpstr>
      <vt:lpstr>SU</vt:lpstr>
      <vt:lpstr>AU</vt:lpstr>
      <vt:lpstr>Dommere</vt:lpstr>
      <vt:lpstr>Ø-Udvalg</vt:lpstr>
      <vt:lpstr>Trappemodel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Nikolaj Nedovic Larsen</dc:creator>
  <cp:keywords/>
  <dc:description/>
  <cp:lastModifiedBy>Nikolaj Nedovic Larsen</cp:lastModifiedBy>
  <cp:revision/>
  <cp:lastPrinted>2021-12-31T08:39:49Z</cp:lastPrinted>
  <dcterms:created xsi:type="dcterms:W3CDTF">2019-11-12T22:39:55Z</dcterms:created>
  <dcterms:modified xsi:type="dcterms:W3CDTF">2021-12-31T08:42:12Z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0x01010060C82AA33B81D349BEAE88FDFB2A131D</vt:lpwstr>
  </property>
</Properties>
</file>